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уч.план доп" sheetId="17" r:id="rId1"/>
  </sheets>
  <definedNames>
    <definedName name="_xlnm.Print_Area" localSheetId="0">'уч.план доп'!$A$1:$AW$104</definedName>
  </definedNames>
  <calcPr calcId="162913"/>
</workbook>
</file>

<file path=xl/calcChain.xml><?xml version="1.0" encoding="utf-8"?>
<calcChain xmlns="http://schemas.openxmlformats.org/spreadsheetml/2006/main">
  <c r="AL56" i="17" l="1"/>
  <c r="AL55" i="17"/>
  <c r="AC57" i="17"/>
  <c r="AJ57" i="17" s="1"/>
  <c r="M57" i="17"/>
  <c r="T57" i="17" s="1"/>
  <c r="E57" i="17"/>
  <c r="L57" i="17" s="1"/>
  <c r="AJ56" i="17"/>
  <c r="AK56" i="17" s="1"/>
  <c r="T56" i="17"/>
  <c r="AJ55" i="17"/>
  <c r="AK55" i="17" s="1"/>
  <c r="T55" i="17"/>
  <c r="AL10" i="17"/>
  <c r="AL9" i="17"/>
  <c r="AD11" i="17"/>
  <c r="N11" i="17"/>
  <c r="M11" i="17"/>
  <c r="F11" i="17"/>
  <c r="E11" i="17"/>
  <c r="F47" i="17"/>
  <c r="G47" i="17"/>
  <c r="L47" i="17" s="1"/>
  <c r="N47" i="17"/>
  <c r="T47" i="17" s="1"/>
  <c r="AD47" i="17"/>
  <c r="AE47" i="17"/>
  <c r="AL58" i="17"/>
  <c r="AK58" i="17"/>
  <c r="AJ58" i="17"/>
  <c r="T58" i="17"/>
  <c r="L58" i="17"/>
  <c r="AL35" i="17"/>
  <c r="AJ35" i="17"/>
  <c r="AK35" i="17" s="1"/>
  <c r="T35" i="17"/>
  <c r="L35" i="17"/>
  <c r="T61" i="17"/>
  <c r="T60" i="17"/>
  <c r="AL61" i="17"/>
  <c r="AL60" i="17"/>
  <c r="AJ61" i="17"/>
  <c r="AJ60" i="17"/>
  <c r="AK61" i="17"/>
  <c r="AK60" i="17"/>
  <c r="AK62" i="17" s="1"/>
  <c r="AC62" i="17"/>
  <c r="AJ62" i="17" s="1"/>
  <c r="M62" i="17"/>
  <c r="T62" i="17" s="1"/>
  <c r="E62" i="17"/>
  <c r="L62" i="17" s="1"/>
  <c r="L61" i="17"/>
  <c r="L60" i="17"/>
  <c r="AL54" i="17"/>
  <c r="AJ54" i="17"/>
  <c r="AK54" i="17" s="1"/>
  <c r="AB54" i="17"/>
  <c r="T54" i="17"/>
  <c r="L54" i="17"/>
  <c r="AL53" i="17"/>
  <c r="AJ53" i="17"/>
  <c r="AK53" i="17" s="1"/>
  <c r="T53" i="17"/>
  <c r="L53" i="17"/>
  <c r="AL52" i="17"/>
  <c r="AJ52" i="17"/>
  <c r="AK52" i="17" s="1"/>
  <c r="T52" i="17"/>
  <c r="L52" i="17"/>
  <c r="AL51" i="17"/>
  <c r="AJ51" i="17"/>
  <c r="AK51" i="17" s="1"/>
  <c r="AB51" i="17"/>
  <c r="T51" i="17"/>
  <c r="L51" i="17"/>
  <c r="AL50" i="17"/>
  <c r="AJ50" i="17"/>
  <c r="AK50" i="17" s="1"/>
  <c r="AL49" i="17"/>
  <c r="AJ49" i="17"/>
  <c r="AK49" i="17" s="1"/>
  <c r="T49" i="17"/>
  <c r="L49" i="17"/>
  <c r="AL46" i="17"/>
  <c r="AL45" i="17"/>
  <c r="AL43" i="17"/>
  <c r="AL42" i="17"/>
  <c r="AC44" i="17"/>
  <c r="AJ44" i="17" s="1"/>
  <c r="AK44" i="17" s="1"/>
  <c r="M44" i="17"/>
  <c r="T44" i="17" s="1"/>
  <c r="E44" i="17"/>
  <c r="L44" i="17" s="1"/>
  <c r="AL40" i="17"/>
  <c r="AL39" i="17"/>
  <c r="AC41" i="17"/>
  <c r="AJ41" i="17" s="1"/>
  <c r="AK41" i="17" s="1"/>
  <c r="M41" i="17"/>
  <c r="T41" i="17" s="1"/>
  <c r="E41" i="17"/>
  <c r="L41" i="17" s="1"/>
  <c r="AJ47" i="17" l="1"/>
  <c r="AK47" i="17" s="1"/>
  <c r="T11" i="17"/>
  <c r="T63" i="17"/>
  <c r="AK57" i="17"/>
  <c r="AL59" i="17"/>
  <c r="AL63" i="17"/>
  <c r="AL12" i="17"/>
  <c r="AL57" i="17"/>
  <c r="AL62" i="17"/>
  <c r="AL11" i="17"/>
  <c r="L11" i="17"/>
  <c r="AL41" i="17"/>
  <c r="AL44" i="17"/>
  <c r="AL47" i="17" s="1"/>
  <c r="AL37" i="17"/>
  <c r="AL36" i="17"/>
  <c r="AD38" i="17"/>
  <c r="AC38" i="17"/>
  <c r="N38" i="17"/>
  <c r="M38" i="17"/>
  <c r="T38" i="17" s="1"/>
  <c r="F38" i="17"/>
  <c r="E38" i="17"/>
  <c r="L38" i="17" s="1"/>
  <c r="AL33" i="17"/>
  <c r="AL32" i="17"/>
  <c r="AL34" i="17" s="1"/>
  <c r="AE34" i="17"/>
  <c r="AD34" i="17"/>
  <c r="AC34" i="17"/>
  <c r="O34" i="17"/>
  <c r="N34" i="17"/>
  <c r="M34" i="17"/>
  <c r="G34" i="17"/>
  <c r="F34" i="17"/>
  <c r="E34" i="17"/>
  <c r="L33" i="17"/>
  <c r="L32" i="17"/>
  <c r="AL29" i="17"/>
  <c r="AL28" i="17"/>
  <c r="AJ29" i="17"/>
  <c r="AJ28" i="17"/>
  <c r="AD30" i="17"/>
  <c r="N30" i="17"/>
  <c r="T30" i="17" s="1"/>
  <c r="F30" i="17"/>
  <c r="L30" i="17" s="1"/>
  <c r="AL31" i="17"/>
  <c r="AJ31" i="17"/>
  <c r="AK31" i="17" s="1"/>
  <c r="T31" i="17"/>
  <c r="L31" i="17"/>
  <c r="AL26" i="17"/>
  <c r="AL25" i="17"/>
  <c r="AL27" i="17" s="1"/>
  <c r="AJ26" i="17"/>
  <c r="AK26" i="17" s="1"/>
  <c r="AJ25" i="17"/>
  <c r="AJ27" i="17" s="1"/>
  <c r="T26" i="17"/>
  <c r="T25" i="17"/>
  <c r="T27" i="17" s="1"/>
  <c r="N27" i="17"/>
  <c r="M27" i="17"/>
  <c r="F27" i="17"/>
  <c r="E27" i="17"/>
  <c r="L27" i="17" s="1"/>
  <c r="AL24" i="17"/>
  <c r="AJ24" i="17"/>
  <c r="AK24" i="17" s="1"/>
  <c r="T24" i="17"/>
  <c r="L24" i="17"/>
  <c r="AL22" i="17"/>
  <c r="AL21" i="17"/>
  <c r="P23" i="17"/>
  <c r="O23" i="17"/>
  <c r="N23" i="17"/>
  <c r="M23" i="17"/>
  <c r="H23" i="17"/>
  <c r="G23" i="17"/>
  <c r="F23" i="17"/>
  <c r="E23" i="17"/>
  <c r="AJ22" i="17"/>
  <c r="AK22" i="17" s="1"/>
  <c r="AJ21" i="17"/>
  <c r="AK21" i="17" s="1"/>
  <c r="L34" i="17" l="1"/>
  <c r="AJ34" i="17"/>
  <c r="AK34" i="17" s="1"/>
  <c r="L23" i="17"/>
  <c r="T23" i="17"/>
  <c r="AL23" i="17"/>
  <c r="AJ38" i="17"/>
  <c r="AK38" i="17" s="1"/>
  <c r="AL38" i="17"/>
  <c r="AJ30" i="17"/>
  <c r="AK30" i="17" s="1"/>
  <c r="T34" i="17"/>
  <c r="AL30" i="17"/>
  <c r="AK23" i="17"/>
  <c r="AJ23" i="17"/>
  <c r="AK25" i="17"/>
  <c r="AK27" i="17" s="1"/>
  <c r="AL19" i="17"/>
  <c r="AL18" i="17"/>
  <c r="O20" i="17"/>
  <c r="N20" i="17"/>
  <c r="M20" i="17"/>
  <c r="G20" i="17"/>
  <c r="F20" i="17"/>
  <c r="E20" i="17"/>
  <c r="AJ19" i="17"/>
  <c r="AK19" i="17" s="1"/>
  <c r="AJ18" i="17"/>
  <c r="AK18" i="17" s="1"/>
  <c r="AB19" i="17"/>
  <c r="AB18" i="17"/>
  <c r="T19" i="17"/>
  <c r="T18" i="17"/>
  <c r="AL17" i="17"/>
  <c r="AJ17" i="17"/>
  <c r="AK17" i="17" s="1"/>
  <c r="AL16" i="17"/>
  <c r="AJ16" i="17"/>
  <c r="AK16" i="17" s="1"/>
  <c r="AL15" i="17"/>
  <c r="AJ15" i="17"/>
  <c r="AK15" i="17" s="1"/>
  <c r="AB9" i="17"/>
  <c r="T15" i="17"/>
  <c r="L15" i="17"/>
  <c r="AL13" i="17"/>
  <c r="AJ13" i="17"/>
  <c r="AK13" i="17" s="1"/>
  <c r="AB13" i="17"/>
  <c r="T13" i="17"/>
  <c r="L13" i="17"/>
  <c r="L20" i="17" l="1"/>
  <c r="AL20" i="17"/>
  <c r="T20" i="17"/>
  <c r="AK20" i="17"/>
  <c r="AJ20" i="17"/>
  <c r="AL14" i="17"/>
  <c r="AJ14" i="17"/>
  <c r="AK14" i="17" s="1"/>
  <c r="L14" i="17"/>
  <c r="AB14" i="17"/>
  <c r="T14" i="17"/>
  <c r="AL48" i="17" l="1"/>
  <c r="AL66" i="17" s="1"/>
  <c r="AC10" i="17"/>
  <c r="AC9" i="17"/>
  <c r="T10" i="17"/>
  <c r="T9" i="17"/>
  <c r="AB10" i="17"/>
  <c r="AC11" i="17" l="1"/>
  <c r="AJ11" i="17" s="1"/>
  <c r="AK11" i="17" s="1"/>
  <c r="T12" i="17"/>
  <c r="AJ10" i="17"/>
  <c r="AK10" i="17" s="1"/>
  <c r="AJ9" i="17"/>
  <c r="AK9" i="17" s="1"/>
  <c r="AB50" i="17" l="1"/>
  <c r="T50" i="17"/>
  <c r="T59" i="17" s="1"/>
  <c r="AB17" i="17"/>
  <c r="T17" i="17"/>
  <c r="L17" i="17"/>
  <c r="AB16" i="17"/>
  <c r="T16" i="17"/>
  <c r="L16" i="17"/>
  <c r="L50" i="17"/>
  <c r="T48" i="17" l="1"/>
  <c r="T66" i="17"/>
</calcChain>
</file>

<file path=xl/sharedStrings.xml><?xml version="1.0" encoding="utf-8"?>
<sst xmlns="http://schemas.openxmlformats.org/spreadsheetml/2006/main" count="106" uniqueCount="71">
  <si>
    <t>УЧЕБНЫЙ ПЛАН</t>
  </si>
  <si>
    <t>Всего</t>
  </si>
  <si>
    <t>Направление</t>
  </si>
  <si>
    <t>Объединение</t>
  </si>
  <si>
    <t>Ф.И.О. педагога дополнительного образования</t>
  </si>
  <si>
    <t>Кол-во обучающихся по годам обучения</t>
  </si>
  <si>
    <t>Кол-во часов в неделю по годам обучения</t>
  </si>
  <si>
    <t>Всего часов в год</t>
  </si>
  <si>
    <t>Кол-во групп по годам обучения</t>
  </si>
  <si>
    <t>на _2020-2021_ учебный год</t>
  </si>
  <si>
    <t>Художественное</t>
  </si>
  <si>
    <t>Изостудия "Паскаль"</t>
  </si>
  <si>
    <t>Ринчинова Ю.С.</t>
  </si>
  <si>
    <t>Кол-во часов в год по годам обучения</t>
  </si>
  <si>
    <t>Базарсадаев Э.Ц.</t>
  </si>
  <si>
    <t>Робототехника</t>
  </si>
  <si>
    <t>Агафонова П.С.</t>
  </si>
  <si>
    <t>Хореография</t>
  </si>
  <si>
    <t>Наумова М.С.</t>
  </si>
  <si>
    <t>Графический дизайн</t>
  </si>
  <si>
    <t>Ширапова С.Б.</t>
  </si>
  <si>
    <t>Хорегорафия</t>
  </si>
  <si>
    <t>Муравьева Ю.В.</t>
  </si>
  <si>
    <t>Щетинина Ю.В.</t>
  </si>
  <si>
    <t>Хор</t>
  </si>
  <si>
    <t>Богданова Т.В.</t>
  </si>
  <si>
    <t>Театр</t>
  </si>
  <si>
    <t>Карпухова Ю.А.</t>
  </si>
  <si>
    <t>Вязание крючком</t>
  </si>
  <si>
    <t>Балданова Б.Б.</t>
  </si>
  <si>
    <t>Физкультурно-спортивное</t>
  </si>
  <si>
    <t>Фитнес для детей</t>
  </si>
  <si>
    <t>Куликова В.В.</t>
  </si>
  <si>
    <t>Вахрушева Н.А.</t>
  </si>
  <si>
    <t>Изостудия "Юный Пикассо"</t>
  </si>
  <si>
    <t>Тыкшеева С.В.</t>
  </si>
  <si>
    <t>Студия мультипликации "Макошфильм"</t>
  </si>
  <si>
    <t>Следнева В.И.</t>
  </si>
  <si>
    <t>Борисова Л.Н.</t>
  </si>
  <si>
    <t>Шелехова О.Н.</t>
  </si>
  <si>
    <t>Демидов Д.В.</t>
  </si>
  <si>
    <t>Дугарова В.З.</t>
  </si>
  <si>
    <t>Плотникова Е.В.</t>
  </si>
  <si>
    <t>Харихин Н.В.</t>
  </si>
  <si>
    <t>Ермолаев А.Г.</t>
  </si>
  <si>
    <t>Авиамоделизм</t>
  </si>
  <si>
    <t>Игра на гитаре</t>
  </si>
  <si>
    <t>Эстрадный вокал</t>
  </si>
  <si>
    <t xml:space="preserve">"Пластилиновая ворона" </t>
  </si>
  <si>
    <t>Валяние из шерсти</t>
  </si>
  <si>
    <t>Вахрушев В.В.</t>
  </si>
  <si>
    <t>Афанасьева Е.А.</t>
  </si>
  <si>
    <t>Красавина А.А.</t>
  </si>
  <si>
    <t>Дамдинова Х.Ц.</t>
  </si>
  <si>
    <t>"Волшебный завиток"</t>
  </si>
  <si>
    <t>"Чудеса бумагопластики"</t>
  </si>
  <si>
    <t>Школа блогеров</t>
  </si>
  <si>
    <t>Интернет маркетинг</t>
  </si>
  <si>
    <t>Лига роботов</t>
  </si>
  <si>
    <t>Шахматы "Бриллиантовый Ферзь"</t>
  </si>
  <si>
    <t>Техническое</t>
  </si>
  <si>
    <t>Социально-гуманитарное</t>
  </si>
  <si>
    <t xml:space="preserve">Шахматы </t>
  </si>
  <si>
    <t>Минтаханов Т.И.</t>
  </si>
  <si>
    <t>ИТОГО</t>
  </si>
  <si>
    <t>Всего ученико-часов в учебный год</t>
  </si>
  <si>
    <t>ИТОГО:</t>
  </si>
  <si>
    <t>ВСЕГО:</t>
  </si>
  <si>
    <t>№</t>
  </si>
  <si>
    <t>Всего уч-часов:</t>
  </si>
  <si>
    <t>(ГАУ ДО РБ "РЦХТТ "Созвездие", Хрустальная, 1А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</si>
</sst>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2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/>
    <xf numFmtId="0" fontId="2" fillId="0" borderId="5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right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/>
    <xf numFmtId="0" fontId="2" fillId="0" borderId="7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6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99FF"/>
      <color rgb="FF33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Y69"/>
  <sheetViews>
    <sheetView tabSelected="1" view="pageBreakPreview" zoomScale="90" zoomScaleNormal="90" zoomScaleSheetLayoutView="90" workbookViewId="0">
      <selection activeCell="AK2" sqref="AK2"/>
    </sheetView>
  </sheetViews>
  <sheetFormatPr defaultRowHeight="15.75" x14ac:dyDescent="0.25"/>
  <cols>
    <col min="1" max="1" width="19.42578125" style="1" customWidth="1"/>
    <col min="2" max="2" width="19.7109375" style="1" customWidth="1"/>
    <col min="3" max="3" width="8.140625" style="1" customWidth="1"/>
    <col min="4" max="4" width="25.5703125" style="1" customWidth="1"/>
    <col min="5" max="7" width="3.85546875" style="11" bestFit="1" customWidth="1"/>
    <col min="8" max="11" width="2.5703125" style="11" bestFit="1" customWidth="1"/>
    <col min="12" max="12" width="7.42578125" style="11" bestFit="1" customWidth="1"/>
    <col min="13" max="15" width="5" style="11" bestFit="1" customWidth="1"/>
    <col min="16" max="19" width="3.85546875" style="11" bestFit="1" customWidth="1"/>
    <col min="20" max="20" width="7.42578125" style="130" bestFit="1" customWidth="1"/>
    <col min="21" max="21" width="5" style="11" bestFit="1" customWidth="1"/>
    <col min="22" max="22" width="7" style="11" customWidth="1"/>
    <col min="23" max="25" width="3.85546875" style="11" bestFit="1" customWidth="1"/>
    <col min="26" max="27" width="2.5703125" style="11" bestFit="1" customWidth="1"/>
    <col min="28" max="28" width="7.42578125" style="11" bestFit="1" customWidth="1"/>
    <col min="29" max="31" width="6.28515625" style="11" bestFit="1" customWidth="1"/>
    <col min="32" max="32" width="5" style="11" bestFit="1" customWidth="1"/>
    <col min="33" max="33" width="6.28515625" style="11" bestFit="1" customWidth="1"/>
    <col min="34" max="34" width="5" style="11" bestFit="1" customWidth="1"/>
    <col min="35" max="35" width="5" style="40" customWidth="1"/>
    <col min="36" max="36" width="7.28515625" style="11" customWidth="1"/>
    <col min="37" max="37" width="20.28515625" style="14" bestFit="1" customWidth="1"/>
    <col min="38" max="38" width="20.28515625" style="130" customWidth="1"/>
    <col min="39" max="40" width="17.5703125" style="1" customWidth="1"/>
    <col min="41" max="51" width="7.28515625" style="1" customWidth="1"/>
    <col min="52" max="16384" width="9.140625" style="1"/>
  </cols>
  <sheetData>
    <row r="1" spans="1:51" x14ac:dyDescent="0.25">
      <c r="A1" s="201"/>
      <c r="B1" s="201"/>
      <c r="C1" s="7"/>
      <c r="D1" s="4"/>
      <c r="E1" s="10"/>
      <c r="F1" s="10"/>
      <c r="G1" s="10"/>
      <c r="H1" s="10"/>
      <c r="I1" s="10"/>
      <c r="J1" s="10"/>
      <c r="K1" s="10"/>
      <c r="L1" s="10"/>
      <c r="M1" s="191"/>
      <c r="N1" s="191"/>
      <c r="O1" s="191"/>
      <c r="P1" s="191"/>
      <c r="Q1" s="191"/>
      <c r="R1" s="191"/>
      <c r="S1" s="191"/>
      <c r="T1" s="1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39"/>
      <c r="AJ1" s="10"/>
      <c r="AK1" s="13"/>
      <c r="AL1" s="139"/>
      <c r="AM1" s="3"/>
      <c r="AN1" s="3"/>
      <c r="AO1" s="3"/>
      <c r="AP1" s="3"/>
      <c r="AQ1" s="190"/>
      <c r="AR1" s="190"/>
      <c r="AS1" s="190"/>
      <c r="AT1" s="190"/>
      <c r="AU1" s="190"/>
      <c r="AV1" s="190"/>
      <c r="AW1" s="190"/>
      <c r="AX1" s="190"/>
      <c r="AY1" s="190"/>
    </row>
    <row r="2" spans="1:51" x14ac:dyDescent="0.25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0"/>
      <c r="AD2" s="10"/>
      <c r="AE2" s="10"/>
      <c r="AF2" s="10"/>
      <c r="AG2" s="10"/>
      <c r="AH2" s="10"/>
      <c r="AI2" s="39"/>
      <c r="AJ2" s="10"/>
      <c r="AK2" s="13"/>
      <c r="AL2" s="139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x14ac:dyDescent="0.25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0"/>
      <c r="AD3" s="10"/>
      <c r="AE3" s="10"/>
      <c r="AF3" s="10"/>
      <c r="AG3" s="10"/>
      <c r="AH3" s="10"/>
      <c r="AI3" s="39"/>
      <c r="AJ3" s="10"/>
      <c r="AK3" s="13"/>
      <c r="AL3" s="139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x14ac:dyDescent="0.25">
      <c r="A4" s="197" t="s">
        <v>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x14ac:dyDescent="0.2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6.5" thickBot="1" x14ac:dyDescent="0.3"/>
    <row r="7" spans="1:51" ht="31.5" customHeight="1" thickBot="1" x14ac:dyDescent="0.3">
      <c r="A7" s="198" t="s">
        <v>2</v>
      </c>
      <c r="B7" s="179" t="s">
        <v>3</v>
      </c>
      <c r="C7" s="171" t="s">
        <v>68</v>
      </c>
      <c r="D7" s="179" t="s">
        <v>4</v>
      </c>
      <c r="E7" s="181" t="s">
        <v>8</v>
      </c>
      <c r="F7" s="182"/>
      <c r="G7" s="182"/>
      <c r="H7" s="182"/>
      <c r="I7" s="182"/>
      <c r="J7" s="182"/>
      <c r="K7" s="182"/>
      <c r="L7" s="183"/>
      <c r="M7" s="181" t="s">
        <v>5</v>
      </c>
      <c r="N7" s="182"/>
      <c r="O7" s="182"/>
      <c r="P7" s="182"/>
      <c r="Q7" s="182"/>
      <c r="R7" s="182"/>
      <c r="S7" s="182"/>
      <c r="T7" s="183"/>
      <c r="U7" s="184" t="s">
        <v>6</v>
      </c>
      <c r="V7" s="182"/>
      <c r="W7" s="182"/>
      <c r="X7" s="182"/>
      <c r="Y7" s="182"/>
      <c r="Z7" s="182"/>
      <c r="AA7" s="182"/>
      <c r="AB7" s="185"/>
      <c r="AC7" s="181" t="s">
        <v>13</v>
      </c>
      <c r="AD7" s="182"/>
      <c r="AE7" s="182"/>
      <c r="AF7" s="182"/>
      <c r="AG7" s="182"/>
      <c r="AH7" s="182"/>
      <c r="AI7" s="182"/>
      <c r="AJ7" s="183"/>
      <c r="AK7" s="200" t="s">
        <v>7</v>
      </c>
      <c r="AL7" s="192" t="s">
        <v>65</v>
      </c>
      <c r="AM7" s="36"/>
      <c r="AN7" s="36"/>
    </row>
    <row r="8" spans="1:51" ht="23.25" customHeight="1" thickBot="1" x14ac:dyDescent="0.3">
      <c r="A8" s="199"/>
      <c r="B8" s="180"/>
      <c r="C8" s="173"/>
      <c r="D8" s="180"/>
      <c r="E8" s="93">
        <v>1</v>
      </c>
      <c r="F8" s="94">
        <v>2</v>
      </c>
      <c r="G8" s="94">
        <v>3</v>
      </c>
      <c r="H8" s="94">
        <v>4</v>
      </c>
      <c r="I8" s="94">
        <v>5</v>
      </c>
      <c r="J8" s="94">
        <v>6</v>
      </c>
      <c r="K8" s="94">
        <v>7</v>
      </c>
      <c r="L8" s="95" t="s">
        <v>1</v>
      </c>
      <c r="M8" s="93">
        <v>1</v>
      </c>
      <c r="N8" s="94">
        <v>2</v>
      </c>
      <c r="O8" s="94">
        <v>3</v>
      </c>
      <c r="P8" s="94">
        <v>4</v>
      </c>
      <c r="Q8" s="94">
        <v>5</v>
      </c>
      <c r="R8" s="94">
        <v>6</v>
      </c>
      <c r="S8" s="94">
        <v>7</v>
      </c>
      <c r="T8" s="131" t="s">
        <v>1</v>
      </c>
      <c r="U8" s="96">
        <v>1</v>
      </c>
      <c r="V8" s="94">
        <v>2</v>
      </c>
      <c r="W8" s="94">
        <v>3</v>
      </c>
      <c r="X8" s="94">
        <v>4</v>
      </c>
      <c r="Y8" s="94">
        <v>5</v>
      </c>
      <c r="Z8" s="94">
        <v>6</v>
      </c>
      <c r="AA8" s="94">
        <v>7</v>
      </c>
      <c r="AB8" s="97" t="s">
        <v>1</v>
      </c>
      <c r="AC8" s="93">
        <v>1</v>
      </c>
      <c r="AD8" s="94">
        <v>2</v>
      </c>
      <c r="AE8" s="94">
        <v>3</v>
      </c>
      <c r="AF8" s="94">
        <v>4</v>
      </c>
      <c r="AG8" s="94">
        <v>5</v>
      </c>
      <c r="AH8" s="94">
        <v>6</v>
      </c>
      <c r="AI8" s="94">
        <v>7</v>
      </c>
      <c r="AJ8" s="95" t="s">
        <v>1</v>
      </c>
      <c r="AK8" s="165"/>
      <c r="AL8" s="193"/>
      <c r="AM8" s="36"/>
      <c r="AN8" s="36"/>
    </row>
    <row r="9" spans="1:51" x14ac:dyDescent="0.25">
      <c r="A9" s="194" t="s">
        <v>30</v>
      </c>
      <c r="B9" s="187" t="s">
        <v>31</v>
      </c>
      <c r="C9" s="171">
        <v>1</v>
      </c>
      <c r="D9" s="187" t="s">
        <v>32</v>
      </c>
      <c r="E9" s="20">
        <v>3</v>
      </c>
      <c r="F9" s="17">
        <v>1</v>
      </c>
      <c r="G9" s="17"/>
      <c r="H9" s="17"/>
      <c r="I9" s="17"/>
      <c r="J9" s="17"/>
      <c r="K9" s="17"/>
      <c r="L9" s="21"/>
      <c r="M9" s="20">
        <v>154</v>
      </c>
      <c r="N9" s="17">
        <v>28</v>
      </c>
      <c r="O9" s="17"/>
      <c r="P9" s="17"/>
      <c r="Q9" s="17"/>
      <c r="R9" s="17"/>
      <c r="S9" s="17"/>
      <c r="T9" s="132">
        <f>SUM(M9:S9)</f>
        <v>182</v>
      </c>
      <c r="U9" s="34">
        <v>2</v>
      </c>
      <c r="V9" s="17">
        <v>2</v>
      </c>
      <c r="W9" s="17"/>
      <c r="X9" s="17"/>
      <c r="Y9" s="17"/>
      <c r="Z9" s="17"/>
      <c r="AA9" s="17"/>
      <c r="AB9" s="18">
        <f>SUM(U9:W9)</f>
        <v>4</v>
      </c>
      <c r="AC9" s="20">
        <f>E9*U9</f>
        <v>6</v>
      </c>
      <c r="AD9" s="17">
        <v>2</v>
      </c>
      <c r="AE9" s="17"/>
      <c r="AF9" s="17"/>
      <c r="AG9" s="17"/>
      <c r="AH9" s="17"/>
      <c r="AI9" s="17"/>
      <c r="AJ9" s="21">
        <f>SUM(AC9:AI9)</f>
        <v>8</v>
      </c>
      <c r="AK9" s="112">
        <f>AJ9*36</f>
        <v>288</v>
      </c>
      <c r="AL9" s="140">
        <f>(M9*U9+N9*V9)*36</f>
        <v>13104</v>
      </c>
      <c r="AM9" s="66"/>
      <c r="AN9" s="66"/>
    </row>
    <row r="10" spans="1:51" x14ac:dyDescent="0.25">
      <c r="A10" s="195"/>
      <c r="B10" s="170"/>
      <c r="C10" s="172"/>
      <c r="D10" s="170"/>
      <c r="E10" s="23">
        <v>1</v>
      </c>
      <c r="F10" s="6">
        <v>2</v>
      </c>
      <c r="G10" s="6"/>
      <c r="H10" s="6"/>
      <c r="I10" s="6"/>
      <c r="J10" s="6"/>
      <c r="K10" s="6"/>
      <c r="L10" s="24"/>
      <c r="M10" s="23">
        <v>8</v>
      </c>
      <c r="N10" s="6">
        <v>28</v>
      </c>
      <c r="O10" s="6"/>
      <c r="P10" s="6"/>
      <c r="Q10" s="6"/>
      <c r="R10" s="6"/>
      <c r="S10" s="6"/>
      <c r="T10" s="27">
        <f>SUM(M10:S10)</f>
        <v>36</v>
      </c>
      <c r="U10" s="35">
        <v>3</v>
      </c>
      <c r="V10" s="6">
        <v>8</v>
      </c>
      <c r="W10" s="6"/>
      <c r="X10" s="6"/>
      <c r="Y10" s="6"/>
      <c r="Z10" s="6"/>
      <c r="AA10" s="6"/>
      <c r="AB10" s="15">
        <f>U10+V10+W10+X10+Y10+Z10+AA10</f>
        <v>11</v>
      </c>
      <c r="AC10" s="23">
        <f>E10*U10</f>
        <v>3</v>
      </c>
      <c r="AD10" s="6">
        <v>16</v>
      </c>
      <c r="AE10" s="6"/>
      <c r="AF10" s="6"/>
      <c r="AG10" s="6"/>
      <c r="AH10" s="6"/>
      <c r="AI10" s="6"/>
      <c r="AJ10" s="24">
        <f>SUM(AC10:AI10)</f>
        <v>19</v>
      </c>
      <c r="AK10" s="117">
        <f>AJ10*36</f>
        <v>684</v>
      </c>
      <c r="AL10" s="28">
        <f>(M10*U10+N10*V10)*36</f>
        <v>8928</v>
      </c>
      <c r="AM10" s="66"/>
      <c r="AN10" s="66"/>
    </row>
    <row r="11" spans="1:51" s="41" customFormat="1" ht="16.5" thickBot="1" x14ac:dyDescent="0.3">
      <c r="A11" s="163"/>
      <c r="B11" s="67" t="s">
        <v>64</v>
      </c>
      <c r="C11" s="172"/>
      <c r="D11" s="67" t="s">
        <v>32</v>
      </c>
      <c r="E11" s="68">
        <f>SUM(E8:E9)</f>
        <v>4</v>
      </c>
      <c r="F11" s="69">
        <f t="shared" ref="F11" si="0">SUM(F8:F9)</f>
        <v>3</v>
      </c>
      <c r="G11" s="69"/>
      <c r="H11" s="69"/>
      <c r="I11" s="69"/>
      <c r="J11" s="69"/>
      <c r="K11" s="69"/>
      <c r="L11" s="70">
        <f>SUM(E11:K11)</f>
        <v>7</v>
      </c>
      <c r="M11" s="68">
        <f>SUM(M9:M10)</f>
        <v>162</v>
      </c>
      <c r="N11" s="69">
        <f>SUM(N9:N10)</f>
        <v>56</v>
      </c>
      <c r="O11" s="69"/>
      <c r="P11" s="69"/>
      <c r="Q11" s="69"/>
      <c r="R11" s="69"/>
      <c r="S11" s="69"/>
      <c r="T11" s="133">
        <f>SUM(M11:S11)</f>
        <v>218</v>
      </c>
      <c r="U11" s="71"/>
      <c r="V11" s="69"/>
      <c r="W11" s="69"/>
      <c r="X11" s="69"/>
      <c r="Y11" s="69"/>
      <c r="Z11" s="69"/>
      <c r="AA11" s="69"/>
      <c r="AB11" s="72"/>
      <c r="AC11" s="68">
        <f>SUM(AC9:AC10)</f>
        <v>9</v>
      </c>
      <c r="AD11" s="69">
        <f>SUM(AD9:AD10)</f>
        <v>18</v>
      </c>
      <c r="AE11" s="69"/>
      <c r="AF11" s="69"/>
      <c r="AG11" s="69"/>
      <c r="AH11" s="69"/>
      <c r="AI11" s="69"/>
      <c r="AJ11" s="70">
        <f>SUM(AC11:AI11)</f>
        <v>27</v>
      </c>
      <c r="AK11" s="73">
        <f>AJ11*36</f>
        <v>972</v>
      </c>
      <c r="AL11" s="129">
        <f>SUM(AL9:AL10)</f>
        <v>22032</v>
      </c>
      <c r="AM11" s="66"/>
      <c r="AN11" s="66"/>
      <c r="AO11" s="1"/>
      <c r="AP11" s="1"/>
      <c r="AQ11" s="1"/>
      <c r="AR11" s="1"/>
      <c r="AS11" s="1"/>
      <c r="AT11" s="1"/>
      <c r="AU11" s="1"/>
      <c r="AV11" s="1"/>
      <c r="AW11" s="1"/>
    </row>
    <row r="12" spans="1:51" s="42" customFormat="1" ht="16.5" thickBot="1" x14ac:dyDescent="0.3">
      <c r="A12" s="196"/>
      <c r="B12" s="147" t="s">
        <v>67</v>
      </c>
      <c r="C12" s="173"/>
      <c r="D12" s="67"/>
      <c r="E12" s="68"/>
      <c r="F12" s="69"/>
      <c r="G12" s="69"/>
      <c r="H12" s="69"/>
      <c r="I12" s="69"/>
      <c r="J12" s="69"/>
      <c r="K12" s="69"/>
      <c r="L12" s="70"/>
      <c r="M12" s="68"/>
      <c r="N12" s="69"/>
      <c r="O12" s="69"/>
      <c r="P12" s="69"/>
      <c r="Q12" s="69"/>
      <c r="R12" s="69"/>
      <c r="S12" s="69"/>
      <c r="T12" s="148">
        <f>SUM(T9:T10)</f>
        <v>218</v>
      </c>
      <c r="U12" s="71"/>
      <c r="V12" s="69"/>
      <c r="W12" s="69"/>
      <c r="X12" s="69"/>
      <c r="Y12" s="69"/>
      <c r="Z12" s="69"/>
      <c r="AA12" s="69"/>
      <c r="AB12" s="72"/>
      <c r="AC12" s="68"/>
      <c r="AD12" s="69"/>
      <c r="AE12" s="69"/>
      <c r="AF12" s="69"/>
      <c r="AG12" s="69"/>
      <c r="AH12" s="69"/>
      <c r="AI12" s="69"/>
      <c r="AJ12" s="70"/>
      <c r="AK12" s="73"/>
      <c r="AL12" s="147">
        <f>SUM(AL9:AL10)</f>
        <v>22032</v>
      </c>
      <c r="AM12" s="123"/>
      <c r="AN12" s="123"/>
      <c r="AO12" s="124"/>
      <c r="AP12" s="124"/>
      <c r="AQ12" s="124"/>
      <c r="AR12" s="124"/>
      <c r="AS12" s="124"/>
      <c r="AT12" s="124"/>
      <c r="AU12" s="124"/>
      <c r="AV12" s="124"/>
      <c r="AW12" s="124"/>
    </row>
    <row r="13" spans="1:51" ht="31.5" x14ac:dyDescent="0.25">
      <c r="A13" s="154" t="s">
        <v>10</v>
      </c>
      <c r="B13" s="22" t="s">
        <v>11</v>
      </c>
      <c r="C13" s="100">
        <v>2</v>
      </c>
      <c r="D13" s="44" t="s">
        <v>12</v>
      </c>
      <c r="E13" s="20">
        <v>2</v>
      </c>
      <c r="F13" s="17">
        <v>2</v>
      </c>
      <c r="G13" s="17">
        <v>1</v>
      </c>
      <c r="H13" s="17"/>
      <c r="I13" s="17"/>
      <c r="J13" s="17"/>
      <c r="K13" s="17"/>
      <c r="L13" s="43">
        <f>SUM(E13:G13)</f>
        <v>5</v>
      </c>
      <c r="M13" s="20">
        <v>27</v>
      </c>
      <c r="N13" s="17">
        <v>60</v>
      </c>
      <c r="O13" s="17">
        <v>19</v>
      </c>
      <c r="P13" s="17"/>
      <c r="Q13" s="17"/>
      <c r="R13" s="17"/>
      <c r="S13" s="17"/>
      <c r="T13" s="134">
        <f>SUM(M13:O13)</f>
        <v>106</v>
      </c>
      <c r="U13" s="34">
        <v>2</v>
      </c>
      <c r="V13" s="17">
        <v>4</v>
      </c>
      <c r="W13" s="17">
        <v>6</v>
      </c>
      <c r="X13" s="17"/>
      <c r="Y13" s="17"/>
      <c r="Z13" s="17"/>
      <c r="AA13" s="17"/>
      <c r="AB13" s="18">
        <f>SUM(U13:W13)</f>
        <v>12</v>
      </c>
      <c r="AC13" s="20">
        <v>4</v>
      </c>
      <c r="AD13" s="17">
        <v>8</v>
      </c>
      <c r="AE13" s="17">
        <v>6</v>
      </c>
      <c r="AF13" s="17"/>
      <c r="AG13" s="17"/>
      <c r="AH13" s="17"/>
      <c r="AI13" s="17"/>
      <c r="AJ13" s="43">
        <f>SUM(AC13:AE13)</f>
        <v>18</v>
      </c>
      <c r="AK13" s="112">
        <f t="shared" ref="AK13:AK19" si="1">AJ13*36</f>
        <v>648</v>
      </c>
      <c r="AL13" s="144">
        <f>(M13*U13+N13*V13+O13*W13)*36</f>
        <v>14688</v>
      </c>
      <c r="AM13" s="5"/>
      <c r="AN13" s="5"/>
    </row>
    <row r="14" spans="1:51" s="41" customFormat="1" ht="31.5" x14ac:dyDescent="0.25">
      <c r="A14" s="155"/>
      <c r="B14" s="25" t="s">
        <v>49</v>
      </c>
      <c r="C14" s="53">
        <v>3</v>
      </c>
      <c r="D14" s="45" t="s">
        <v>16</v>
      </c>
      <c r="E14" s="23">
        <v>2</v>
      </c>
      <c r="F14" s="6">
        <v>1</v>
      </c>
      <c r="G14" s="6">
        <v>1</v>
      </c>
      <c r="H14" s="6"/>
      <c r="I14" s="6"/>
      <c r="J14" s="6"/>
      <c r="K14" s="6"/>
      <c r="L14" s="91">
        <f>SUM(E14:K14)</f>
        <v>4</v>
      </c>
      <c r="M14" s="23">
        <v>17</v>
      </c>
      <c r="N14" s="101">
        <v>9</v>
      </c>
      <c r="O14" s="101">
        <v>11</v>
      </c>
      <c r="P14" s="101"/>
      <c r="Q14" s="101"/>
      <c r="R14" s="101"/>
      <c r="S14" s="101"/>
      <c r="T14" s="103">
        <f>SUM(M14:O14)</f>
        <v>37</v>
      </c>
      <c r="U14" s="35">
        <v>4</v>
      </c>
      <c r="V14" s="6">
        <v>5</v>
      </c>
      <c r="W14" s="6">
        <v>5</v>
      </c>
      <c r="X14" s="6"/>
      <c r="Y14" s="6"/>
      <c r="Z14" s="6"/>
      <c r="AA14" s="6"/>
      <c r="AB14" s="15">
        <f>SUM(U14:W14)</f>
        <v>14</v>
      </c>
      <c r="AC14" s="23">
        <v>8</v>
      </c>
      <c r="AD14" s="6">
        <v>5</v>
      </c>
      <c r="AE14" s="6">
        <v>5</v>
      </c>
      <c r="AF14" s="6"/>
      <c r="AG14" s="6"/>
      <c r="AH14" s="6"/>
      <c r="AI14" s="6"/>
      <c r="AJ14" s="91">
        <f>SUM(AC14:AE14)</f>
        <v>18</v>
      </c>
      <c r="AK14" s="117">
        <f t="shared" si="1"/>
        <v>648</v>
      </c>
      <c r="AL14" s="102">
        <f>(M14*U14+N14*V14+O14*W14)*36</f>
        <v>6048</v>
      </c>
      <c r="AM14" s="5"/>
      <c r="AN14" s="5"/>
      <c r="AO14" s="1"/>
      <c r="AP14" s="1"/>
      <c r="AQ14" s="1"/>
      <c r="AR14" s="1"/>
      <c r="AS14" s="1"/>
      <c r="AT14" s="1"/>
      <c r="AU14" s="1"/>
      <c r="AV14" s="1"/>
      <c r="AW14" s="1"/>
    </row>
    <row r="15" spans="1:51" x14ac:dyDescent="0.25">
      <c r="A15" s="155"/>
      <c r="B15" s="25" t="s">
        <v>17</v>
      </c>
      <c r="C15" s="53">
        <v>4</v>
      </c>
      <c r="D15" s="45" t="s">
        <v>18</v>
      </c>
      <c r="E15" s="23">
        <v>2</v>
      </c>
      <c r="F15" s="6">
        <v>1</v>
      </c>
      <c r="G15" s="6"/>
      <c r="H15" s="6"/>
      <c r="I15" s="6"/>
      <c r="J15" s="6"/>
      <c r="K15" s="6"/>
      <c r="L15" s="91">
        <f>SUM(E15:F15)</f>
        <v>3</v>
      </c>
      <c r="M15" s="23">
        <v>15</v>
      </c>
      <c r="N15" s="101">
        <v>8</v>
      </c>
      <c r="O15" s="92"/>
      <c r="P15" s="92"/>
      <c r="Q15" s="92"/>
      <c r="R15" s="92"/>
      <c r="S15" s="92"/>
      <c r="T15" s="103">
        <f>SUM(M15:N15)</f>
        <v>23</v>
      </c>
      <c r="U15" s="35">
        <v>6</v>
      </c>
      <c r="V15" s="6">
        <v>6</v>
      </c>
      <c r="W15" s="6"/>
      <c r="X15" s="6"/>
      <c r="Y15" s="6"/>
      <c r="Z15" s="6"/>
      <c r="AA15" s="6"/>
      <c r="AB15" s="15"/>
      <c r="AC15" s="23">
        <v>12</v>
      </c>
      <c r="AD15" s="6">
        <v>6</v>
      </c>
      <c r="AE15" s="6"/>
      <c r="AF15" s="6"/>
      <c r="AG15" s="6"/>
      <c r="AH15" s="6"/>
      <c r="AI15" s="6"/>
      <c r="AJ15" s="91">
        <f>SUM(AC15:AD15)</f>
        <v>18</v>
      </c>
      <c r="AK15" s="117">
        <f t="shared" si="1"/>
        <v>648</v>
      </c>
      <c r="AL15" s="102">
        <f>(M15*U15+N15*V15)*36</f>
        <v>4968</v>
      </c>
      <c r="AM15" s="5"/>
      <c r="AN15" s="5"/>
    </row>
    <row r="16" spans="1:51" s="9" customFormat="1" x14ac:dyDescent="0.25">
      <c r="A16" s="155"/>
      <c r="B16" s="28" t="s">
        <v>21</v>
      </c>
      <c r="C16" s="53">
        <v>5</v>
      </c>
      <c r="D16" s="102" t="s">
        <v>22</v>
      </c>
      <c r="E16" s="26">
        <v>0</v>
      </c>
      <c r="F16" s="8">
        <v>0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103">
        <f>SUM(E16:K16)</f>
        <v>5</v>
      </c>
      <c r="M16" s="26">
        <v>0</v>
      </c>
      <c r="N16" s="8">
        <v>0</v>
      </c>
      <c r="O16" s="8">
        <v>17</v>
      </c>
      <c r="P16" s="8">
        <v>14</v>
      </c>
      <c r="Q16" s="8">
        <v>21</v>
      </c>
      <c r="R16" s="8">
        <v>13</v>
      </c>
      <c r="S16" s="8">
        <v>19</v>
      </c>
      <c r="T16" s="103">
        <f>SUM(M16:S16)</f>
        <v>84</v>
      </c>
      <c r="U16" s="52">
        <v>0</v>
      </c>
      <c r="V16" s="8">
        <v>0</v>
      </c>
      <c r="W16" s="8">
        <v>6</v>
      </c>
      <c r="X16" s="8">
        <v>6</v>
      </c>
      <c r="Y16" s="8">
        <v>6</v>
      </c>
      <c r="Z16" s="8">
        <v>6</v>
      </c>
      <c r="AA16" s="8">
        <v>6</v>
      </c>
      <c r="AB16" s="16">
        <f>SUM(U16:AA16)</f>
        <v>30</v>
      </c>
      <c r="AC16" s="26">
        <v>0</v>
      </c>
      <c r="AD16" s="8">
        <v>0</v>
      </c>
      <c r="AE16" s="8">
        <v>6</v>
      </c>
      <c r="AF16" s="8">
        <v>6</v>
      </c>
      <c r="AG16" s="8">
        <v>6</v>
      </c>
      <c r="AH16" s="8">
        <v>6</v>
      </c>
      <c r="AI16" s="8">
        <v>6</v>
      </c>
      <c r="AJ16" s="103">
        <f>SUM(AC16:AI16)</f>
        <v>30</v>
      </c>
      <c r="AK16" s="54">
        <f t="shared" si="1"/>
        <v>1080</v>
      </c>
      <c r="AL16" s="102">
        <f>(O16*W16+P16*X16+Q16*Y16+R16*Z16+S16*AA16)*36</f>
        <v>18144</v>
      </c>
      <c r="AM16" s="37"/>
      <c r="AN16" s="37"/>
    </row>
    <row r="17" spans="1:40" x14ac:dyDescent="0.25">
      <c r="A17" s="155"/>
      <c r="B17" s="25" t="s">
        <v>17</v>
      </c>
      <c r="C17" s="53">
        <v>6</v>
      </c>
      <c r="D17" s="45" t="s">
        <v>23</v>
      </c>
      <c r="E17" s="23">
        <v>1</v>
      </c>
      <c r="F17" s="6">
        <v>2</v>
      </c>
      <c r="G17" s="6">
        <v>1</v>
      </c>
      <c r="H17" s="6">
        <v>0</v>
      </c>
      <c r="I17" s="6">
        <v>0</v>
      </c>
      <c r="J17" s="6">
        <v>0</v>
      </c>
      <c r="K17" s="6">
        <v>0</v>
      </c>
      <c r="L17" s="91">
        <f t="shared" ref="L17" si="2">E17+F17+G17+H17+I17+J17+K17</f>
        <v>4</v>
      </c>
      <c r="M17" s="23">
        <v>25</v>
      </c>
      <c r="N17" s="6">
        <v>33</v>
      </c>
      <c r="O17" s="6">
        <v>15</v>
      </c>
      <c r="P17" s="6">
        <v>0</v>
      </c>
      <c r="Q17" s="6">
        <v>0</v>
      </c>
      <c r="R17" s="6">
        <v>0</v>
      </c>
      <c r="S17" s="6">
        <v>0</v>
      </c>
      <c r="T17" s="103">
        <f t="shared" ref="T17" si="3">M17+N17+O17+P17+Q17+R17+S17</f>
        <v>73</v>
      </c>
      <c r="U17" s="35">
        <v>2</v>
      </c>
      <c r="V17" s="6">
        <v>4</v>
      </c>
      <c r="W17" s="6">
        <v>6</v>
      </c>
      <c r="X17" s="6">
        <v>0</v>
      </c>
      <c r="Y17" s="6">
        <v>0</v>
      </c>
      <c r="Z17" s="6">
        <v>0</v>
      </c>
      <c r="AA17" s="6">
        <v>0</v>
      </c>
      <c r="AB17" s="15">
        <f t="shared" ref="AB17" si="4">U17+V17+W17+X17+Y17+Z17+AA17</f>
        <v>12</v>
      </c>
      <c r="AC17" s="23">
        <v>2</v>
      </c>
      <c r="AD17" s="6">
        <v>8</v>
      </c>
      <c r="AE17" s="6">
        <v>6</v>
      </c>
      <c r="AF17" s="6"/>
      <c r="AG17" s="6"/>
      <c r="AH17" s="6"/>
      <c r="AI17" s="6"/>
      <c r="AJ17" s="91">
        <f>SUM(AC17:AE17)</f>
        <v>16</v>
      </c>
      <c r="AK17" s="117">
        <f t="shared" si="1"/>
        <v>576</v>
      </c>
      <c r="AL17" s="102">
        <f>(M17*U17+N17*V17+O17*W17)*36</f>
        <v>9792</v>
      </c>
      <c r="AM17" s="5"/>
      <c r="AN17" s="5"/>
    </row>
    <row r="18" spans="1:40" s="9" customFormat="1" x14ac:dyDescent="0.25">
      <c r="A18" s="155"/>
      <c r="B18" s="168" t="s">
        <v>24</v>
      </c>
      <c r="C18" s="157">
        <v>7</v>
      </c>
      <c r="D18" s="168" t="s">
        <v>25</v>
      </c>
      <c r="E18" s="26">
        <v>1</v>
      </c>
      <c r="F18" s="8">
        <v>4</v>
      </c>
      <c r="G18" s="8">
        <v>2</v>
      </c>
      <c r="H18" s="8"/>
      <c r="I18" s="8"/>
      <c r="J18" s="8"/>
      <c r="K18" s="8"/>
      <c r="L18" s="27"/>
      <c r="M18" s="26">
        <v>6</v>
      </c>
      <c r="N18" s="8">
        <v>24</v>
      </c>
      <c r="O18" s="8">
        <v>13</v>
      </c>
      <c r="P18" s="8"/>
      <c r="Q18" s="8"/>
      <c r="R18" s="8"/>
      <c r="S18" s="8"/>
      <c r="T18" s="27">
        <f>SUM(M18:S18)</f>
        <v>43</v>
      </c>
      <c r="U18" s="52">
        <v>3</v>
      </c>
      <c r="V18" s="8">
        <v>2</v>
      </c>
      <c r="W18" s="8">
        <v>4</v>
      </c>
      <c r="X18" s="8"/>
      <c r="Y18" s="8"/>
      <c r="Z18" s="8"/>
      <c r="AA18" s="8"/>
      <c r="AB18" s="16">
        <f>SUM(U18:AA18)</f>
        <v>9</v>
      </c>
      <c r="AC18" s="26">
        <v>3</v>
      </c>
      <c r="AD18" s="8">
        <v>8</v>
      </c>
      <c r="AE18" s="8">
        <v>8</v>
      </c>
      <c r="AF18" s="8"/>
      <c r="AG18" s="8"/>
      <c r="AH18" s="8"/>
      <c r="AI18" s="8"/>
      <c r="AJ18" s="27">
        <f>SUM(AC18:AI18)</f>
        <v>19</v>
      </c>
      <c r="AK18" s="54">
        <f t="shared" si="1"/>
        <v>684</v>
      </c>
      <c r="AL18" s="28">
        <f>(M18*U18+N18*V18+O18*W18)*36</f>
        <v>4248</v>
      </c>
      <c r="AM18" s="37"/>
      <c r="AN18" s="37"/>
    </row>
    <row r="19" spans="1:40" s="9" customFormat="1" x14ac:dyDescent="0.25">
      <c r="A19" s="155"/>
      <c r="B19" s="169"/>
      <c r="C19" s="158"/>
      <c r="D19" s="169"/>
      <c r="E19" s="26"/>
      <c r="F19" s="8">
        <v>2</v>
      </c>
      <c r="G19" s="8"/>
      <c r="H19" s="8"/>
      <c r="I19" s="8"/>
      <c r="J19" s="8"/>
      <c r="K19" s="8"/>
      <c r="L19" s="27"/>
      <c r="M19" s="26"/>
      <c r="N19" s="8">
        <v>28</v>
      </c>
      <c r="O19" s="8"/>
      <c r="P19" s="8"/>
      <c r="Q19" s="8"/>
      <c r="R19" s="8"/>
      <c r="S19" s="8"/>
      <c r="T19" s="27">
        <f>SUM(M19:S19)</f>
        <v>28</v>
      </c>
      <c r="U19" s="52"/>
      <c r="V19" s="8">
        <v>4</v>
      </c>
      <c r="W19" s="8"/>
      <c r="X19" s="8"/>
      <c r="Y19" s="8"/>
      <c r="Z19" s="8"/>
      <c r="AA19" s="8"/>
      <c r="AB19" s="16">
        <f>SUM(U19:AA19)</f>
        <v>4</v>
      </c>
      <c r="AC19" s="26"/>
      <c r="AD19" s="8">
        <v>8</v>
      </c>
      <c r="AE19" s="8"/>
      <c r="AF19" s="8"/>
      <c r="AG19" s="8"/>
      <c r="AH19" s="8"/>
      <c r="AI19" s="8"/>
      <c r="AJ19" s="27">
        <f>SUM(AC19:AI19)</f>
        <v>8</v>
      </c>
      <c r="AK19" s="54">
        <f t="shared" si="1"/>
        <v>288</v>
      </c>
      <c r="AL19" s="28">
        <f>(N19*V19)*36</f>
        <v>4032</v>
      </c>
      <c r="AM19" s="37"/>
      <c r="AN19" s="37"/>
    </row>
    <row r="20" spans="1:40" s="9" customFormat="1" x14ac:dyDescent="0.25">
      <c r="A20" s="155"/>
      <c r="B20" s="45" t="s">
        <v>64</v>
      </c>
      <c r="C20" s="174"/>
      <c r="D20" s="102" t="s">
        <v>25</v>
      </c>
      <c r="E20" s="104">
        <f>SUM(E18:E19)</f>
        <v>1</v>
      </c>
      <c r="F20" s="105">
        <f>SUM(F18:F19)</f>
        <v>6</v>
      </c>
      <c r="G20" s="105">
        <f>SUM(G18:G19)</f>
        <v>2</v>
      </c>
      <c r="H20" s="105"/>
      <c r="I20" s="105"/>
      <c r="J20" s="105"/>
      <c r="K20" s="105"/>
      <c r="L20" s="106">
        <f t="shared" ref="L20:L24" si="5">SUM(E20:K20)</f>
        <v>9</v>
      </c>
      <c r="M20" s="104">
        <f>SUM(M18:M19)</f>
        <v>6</v>
      </c>
      <c r="N20" s="105">
        <f>SUM(N18:N19)</f>
        <v>52</v>
      </c>
      <c r="O20" s="105">
        <f>SUM(O18:O19)</f>
        <v>13</v>
      </c>
      <c r="P20" s="105"/>
      <c r="Q20" s="105"/>
      <c r="R20" s="105"/>
      <c r="S20" s="105"/>
      <c r="T20" s="106">
        <f>SUM(M20:S20)</f>
        <v>71</v>
      </c>
      <c r="U20" s="118"/>
      <c r="V20" s="110"/>
      <c r="W20" s="110"/>
      <c r="X20" s="110"/>
      <c r="Y20" s="110"/>
      <c r="Z20" s="110"/>
      <c r="AA20" s="110"/>
      <c r="AB20" s="119"/>
      <c r="AC20" s="31"/>
      <c r="AD20" s="29"/>
      <c r="AE20" s="29"/>
      <c r="AF20" s="29"/>
      <c r="AG20" s="29"/>
      <c r="AH20" s="29"/>
      <c r="AI20" s="29"/>
      <c r="AJ20" s="62">
        <f>SUM(AJ18:AJ19)</f>
        <v>27</v>
      </c>
      <c r="AK20" s="65">
        <f>SUM(AK18:AK19)</f>
        <v>972</v>
      </c>
      <c r="AL20" s="126">
        <f>SUM(AL18:AL19)</f>
        <v>8280</v>
      </c>
      <c r="AM20" s="37"/>
      <c r="AN20" s="37"/>
    </row>
    <row r="21" spans="1:40" s="9" customFormat="1" x14ac:dyDescent="0.25">
      <c r="A21" s="155"/>
      <c r="B21" s="168" t="s">
        <v>26</v>
      </c>
      <c r="C21" s="157">
        <v>8</v>
      </c>
      <c r="D21" s="168" t="s">
        <v>27</v>
      </c>
      <c r="E21" s="26">
        <v>1</v>
      </c>
      <c r="F21" s="8">
        <v>2</v>
      </c>
      <c r="G21" s="8">
        <v>1</v>
      </c>
      <c r="H21" s="8">
        <v>1</v>
      </c>
      <c r="I21" s="8"/>
      <c r="J21" s="8"/>
      <c r="K21" s="8"/>
      <c r="L21" s="27"/>
      <c r="M21" s="26">
        <v>12</v>
      </c>
      <c r="N21" s="8">
        <v>32</v>
      </c>
      <c r="O21" s="8">
        <v>13</v>
      </c>
      <c r="P21" s="8">
        <v>11</v>
      </c>
      <c r="Q21" s="8"/>
      <c r="R21" s="8"/>
      <c r="S21" s="8"/>
      <c r="T21" s="27"/>
      <c r="U21" s="52">
        <v>5</v>
      </c>
      <c r="V21" s="8">
        <v>2</v>
      </c>
      <c r="W21" s="8">
        <v>6</v>
      </c>
      <c r="X21" s="8">
        <v>6</v>
      </c>
      <c r="Y21" s="8"/>
      <c r="Z21" s="8"/>
      <c r="AA21" s="8"/>
      <c r="AB21" s="16"/>
      <c r="AC21" s="26">
        <v>5</v>
      </c>
      <c r="AD21" s="8">
        <v>4</v>
      </c>
      <c r="AE21" s="8">
        <v>6</v>
      </c>
      <c r="AF21" s="8">
        <v>6</v>
      </c>
      <c r="AG21" s="8"/>
      <c r="AH21" s="8"/>
      <c r="AI21" s="8"/>
      <c r="AJ21" s="27">
        <f>SUM(AC21:AF21)</f>
        <v>21</v>
      </c>
      <c r="AK21" s="54">
        <f>AJ21*36</f>
        <v>756</v>
      </c>
      <c r="AL21" s="28">
        <f>(M21*U21+N21*V21+O21*W21+P21*X21)*36</f>
        <v>9648</v>
      </c>
      <c r="AM21" s="37"/>
      <c r="AN21" s="37"/>
    </row>
    <row r="22" spans="1:40" s="9" customFormat="1" x14ac:dyDescent="0.25">
      <c r="A22" s="155"/>
      <c r="B22" s="169"/>
      <c r="C22" s="158"/>
      <c r="D22" s="169"/>
      <c r="E22" s="26"/>
      <c r="F22" s="8">
        <v>1</v>
      </c>
      <c r="G22" s="8"/>
      <c r="H22" s="8"/>
      <c r="I22" s="8"/>
      <c r="J22" s="8"/>
      <c r="K22" s="8"/>
      <c r="L22" s="27"/>
      <c r="M22" s="26"/>
      <c r="N22" s="8">
        <v>13</v>
      </c>
      <c r="O22" s="8"/>
      <c r="P22" s="8"/>
      <c r="Q22" s="8"/>
      <c r="R22" s="8"/>
      <c r="S22" s="8"/>
      <c r="T22" s="27"/>
      <c r="U22" s="52"/>
      <c r="V22" s="8">
        <v>6</v>
      </c>
      <c r="W22" s="8"/>
      <c r="X22" s="8"/>
      <c r="Y22" s="8"/>
      <c r="Z22" s="8"/>
      <c r="AA22" s="8"/>
      <c r="AB22" s="16"/>
      <c r="AC22" s="26"/>
      <c r="AD22" s="8">
        <v>6</v>
      </c>
      <c r="AE22" s="8"/>
      <c r="AF22" s="8"/>
      <c r="AG22" s="8"/>
      <c r="AH22" s="8"/>
      <c r="AI22" s="8"/>
      <c r="AJ22" s="27">
        <f>SUM(AC22:AI22)</f>
        <v>6</v>
      </c>
      <c r="AK22" s="54">
        <f>AJ22*36</f>
        <v>216</v>
      </c>
      <c r="AL22" s="28">
        <f>(N22*V22)*36</f>
        <v>2808</v>
      </c>
      <c r="AM22" s="37"/>
      <c r="AN22" s="37"/>
    </row>
    <row r="23" spans="1:40" s="9" customFormat="1" x14ac:dyDescent="0.25">
      <c r="A23" s="155"/>
      <c r="B23" s="45" t="s">
        <v>64</v>
      </c>
      <c r="C23" s="174"/>
      <c r="D23" s="102" t="s">
        <v>27</v>
      </c>
      <c r="E23" s="107">
        <f>SUM(E21:E22)</f>
        <v>1</v>
      </c>
      <c r="F23" s="108">
        <f>SUM(F21:F22)</f>
        <v>3</v>
      </c>
      <c r="G23" s="108">
        <f>SUM(G21:G22)</f>
        <v>1</v>
      </c>
      <c r="H23" s="108">
        <f>SUM(H21:H22)</f>
        <v>1</v>
      </c>
      <c r="I23" s="108"/>
      <c r="J23" s="108"/>
      <c r="K23" s="108"/>
      <c r="L23" s="103">
        <f t="shared" si="5"/>
        <v>6</v>
      </c>
      <c r="M23" s="107">
        <f>SUM(M21:M22)</f>
        <v>12</v>
      </c>
      <c r="N23" s="108">
        <f>SUM(N21:N22)</f>
        <v>45</v>
      </c>
      <c r="O23" s="108">
        <f>SUM(O21:O22)</f>
        <v>13</v>
      </c>
      <c r="P23" s="108">
        <f>SUM(P21:P22)</f>
        <v>11</v>
      </c>
      <c r="Q23" s="108"/>
      <c r="R23" s="108"/>
      <c r="S23" s="108"/>
      <c r="T23" s="103">
        <f>SUM(M23:S23)</f>
        <v>81</v>
      </c>
      <c r="U23" s="52"/>
      <c r="V23" s="8"/>
      <c r="W23" s="8"/>
      <c r="X23" s="8"/>
      <c r="Y23" s="8"/>
      <c r="Z23" s="8"/>
      <c r="AA23" s="8"/>
      <c r="AB23" s="16"/>
      <c r="AC23" s="26"/>
      <c r="AD23" s="8"/>
      <c r="AE23" s="8"/>
      <c r="AF23" s="8"/>
      <c r="AG23" s="8"/>
      <c r="AH23" s="8"/>
      <c r="AI23" s="16"/>
      <c r="AJ23" s="103">
        <f>SUM(AJ21:AJ22)</f>
        <v>27</v>
      </c>
      <c r="AK23" s="120">
        <f>SUM(AK21:AK22)</f>
        <v>972</v>
      </c>
      <c r="AL23" s="102">
        <f>SUM(AL21:AL22)</f>
        <v>12456</v>
      </c>
      <c r="AM23" s="37"/>
      <c r="AN23" s="37"/>
    </row>
    <row r="24" spans="1:40" s="9" customFormat="1" x14ac:dyDescent="0.25">
      <c r="A24" s="155"/>
      <c r="B24" s="28" t="s">
        <v>28</v>
      </c>
      <c r="C24" s="55">
        <v>9</v>
      </c>
      <c r="D24" s="102" t="s">
        <v>29</v>
      </c>
      <c r="E24" s="26">
        <v>1</v>
      </c>
      <c r="F24" s="8">
        <v>2</v>
      </c>
      <c r="G24" s="8">
        <v>1</v>
      </c>
      <c r="H24" s="8"/>
      <c r="I24" s="8"/>
      <c r="J24" s="8"/>
      <c r="K24" s="8"/>
      <c r="L24" s="103">
        <f t="shared" si="5"/>
        <v>4</v>
      </c>
      <c r="M24" s="26">
        <v>9</v>
      </c>
      <c r="N24" s="8">
        <v>22</v>
      </c>
      <c r="O24" s="8">
        <v>9</v>
      </c>
      <c r="P24" s="8"/>
      <c r="Q24" s="8"/>
      <c r="R24" s="8"/>
      <c r="S24" s="8"/>
      <c r="T24" s="103">
        <f>SUM(M24:S24)</f>
        <v>40</v>
      </c>
      <c r="U24" s="52">
        <v>4</v>
      </c>
      <c r="V24" s="8">
        <v>4</v>
      </c>
      <c r="W24" s="8">
        <v>6</v>
      </c>
      <c r="X24" s="8"/>
      <c r="Y24" s="8"/>
      <c r="Z24" s="8"/>
      <c r="AA24" s="8"/>
      <c r="AB24" s="16"/>
      <c r="AC24" s="26">
        <v>4</v>
      </c>
      <c r="AD24" s="8">
        <v>8</v>
      </c>
      <c r="AE24" s="8">
        <v>6</v>
      </c>
      <c r="AF24" s="8"/>
      <c r="AG24" s="8"/>
      <c r="AH24" s="8"/>
      <c r="AI24" s="16"/>
      <c r="AJ24" s="103">
        <f>SUM(AC24:AI24)</f>
        <v>18</v>
      </c>
      <c r="AK24" s="120">
        <f>AJ24*36</f>
        <v>648</v>
      </c>
      <c r="AL24" s="102">
        <f>(M24*U24+N24*V24+O24*W24)*36</f>
        <v>6408</v>
      </c>
      <c r="AM24" s="37"/>
      <c r="AN24" s="37"/>
    </row>
    <row r="25" spans="1:40" s="9" customFormat="1" x14ac:dyDescent="0.25">
      <c r="A25" s="155"/>
      <c r="B25" s="168" t="s">
        <v>34</v>
      </c>
      <c r="C25" s="175">
        <v>10</v>
      </c>
      <c r="D25" s="168" t="s">
        <v>35</v>
      </c>
      <c r="E25" s="26">
        <v>4</v>
      </c>
      <c r="F25" s="8">
        <v>4</v>
      </c>
      <c r="G25" s="8"/>
      <c r="H25" s="8"/>
      <c r="I25" s="8"/>
      <c r="J25" s="8"/>
      <c r="K25" s="8"/>
      <c r="L25" s="27"/>
      <c r="M25" s="26">
        <v>49</v>
      </c>
      <c r="N25" s="8">
        <v>24</v>
      </c>
      <c r="O25" s="8"/>
      <c r="P25" s="8"/>
      <c r="Q25" s="8"/>
      <c r="R25" s="8"/>
      <c r="S25" s="8"/>
      <c r="T25" s="27">
        <f>SUM(M25:S25)</f>
        <v>73</v>
      </c>
      <c r="U25" s="52">
        <v>2</v>
      </c>
      <c r="V25" s="8">
        <v>4</v>
      </c>
      <c r="W25" s="8"/>
      <c r="X25" s="8"/>
      <c r="Y25" s="8"/>
      <c r="Z25" s="8"/>
      <c r="AA25" s="8"/>
      <c r="AB25" s="16"/>
      <c r="AC25" s="26">
        <v>8</v>
      </c>
      <c r="AD25" s="8">
        <v>16</v>
      </c>
      <c r="AE25" s="8"/>
      <c r="AF25" s="8"/>
      <c r="AG25" s="8"/>
      <c r="AH25" s="8"/>
      <c r="AI25" s="16"/>
      <c r="AJ25" s="27">
        <f>SUM(AC25:AI25)</f>
        <v>24</v>
      </c>
      <c r="AK25" s="54">
        <f>AJ25*36</f>
        <v>864</v>
      </c>
      <c r="AL25" s="28">
        <f>(M25*U25+N25*V25)*36</f>
        <v>6984</v>
      </c>
      <c r="AM25" s="37"/>
      <c r="AN25" s="37"/>
    </row>
    <row r="26" spans="1:40" s="9" customFormat="1" x14ac:dyDescent="0.25">
      <c r="A26" s="155"/>
      <c r="B26" s="169"/>
      <c r="C26" s="176"/>
      <c r="D26" s="169"/>
      <c r="E26" s="26">
        <v>1</v>
      </c>
      <c r="F26" s="8"/>
      <c r="G26" s="8"/>
      <c r="H26" s="8"/>
      <c r="I26" s="8"/>
      <c r="J26" s="8"/>
      <c r="K26" s="8"/>
      <c r="L26" s="27"/>
      <c r="M26" s="26">
        <v>12</v>
      </c>
      <c r="N26" s="8"/>
      <c r="O26" s="8"/>
      <c r="P26" s="8"/>
      <c r="Q26" s="8"/>
      <c r="R26" s="8"/>
      <c r="S26" s="8"/>
      <c r="T26" s="27">
        <f>SUM(M26:S26)</f>
        <v>12</v>
      </c>
      <c r="U26" s="52">
        <v>3</v>
      </c>
      <c r="V26" s="8"/>
      <c r="W26" s="8"/>
      <c r="X26" s="8"/>
      <c r="Y26" s="8"/>
      <c r="Z26" s="8"/>
      <c r="AA26" s="8"/>
      <c r="AB26" s="16"/>
      <c r="AC26" s="26">
        <v>3</v>
      </c>
      <c r="AD26" s="8"/>
      <c r="AE26" s="8"/>
      <c r="AF26" s="8"/>
      <c r="AG26" s="8"/>
      <c r="AH26" s="8"/>
      <c r="AI26" s="16"/>
      <c r="AJ26" s="27">
        <f>SUM(AC26:AI26)</f>
        <v>3</v>
      </c>
      <c r="AK26" s="54">
        <f>AJ26*36</f>
        <v>108</v>
      </c>
      <c r="AL26" s="28">
        <f>(M26*U26)*36</f>
        <v>1296</v>
      </c>
      <c r="AM26" s="37"/>
      <c r="AN26" s="37"/>
    </row>
    <row r="27" spans="1:40" s="9" customFormat="1" x14ac:dyDescent="0.25">
      <c r="A27" s="155"/>
      <c r="B27" s="45" t="s">
        <v>64</v>
      </c>
      <c r="C27" s="177"/>
      <c r="D27" s="102" t="s">
        <v>35</v>
      </c>
      <c r="E27" s="107">
        <f>SUM(E25:E26)</f>
        <v>5</v>
      </c>
      <c r="F27" s="108">
        <f>SUM(F25:F26)</f>
        <v>4</v>
      </c>
      <c r="G27" s="108"/>
      <c r="H27" s="108"/>
      <c r="I27" s="108"/>
      <c r="J27" s="108"/>
      <c r="K27" s="108"/>
      <c r="L27" s="103">
        <f>SUM(E27:K27)</f>
        <v>9</v>
      </c>
      <c r="M27" s="107">
        <f>SUM(M25:M26)</f>
        <v>61</v>
      </c>
      <c r="N27" s="108">
        <f>SUM(N25:N26)</f>
        <v>24</v>
      </c>
      <c r="O27" s="108"/>
      <c r="P27" s="108"/>
      <c r="Q27" s="108"/>
      <c r="R27" s="108"/>
      <c r="S27" s="108"/>
      <c r="T27" s="103">
        <f>SUM(T25:T26)</f>
        <v>85</v>
      </c>
      <c r="U27" s="121"/>
      <c r="V27" s="108"/>
      <c r="W27" s="108"/>
      <c r="X27" s="108"/>
      <c r="Y27" s="108"/>
      <c r="Z27" s="108"/>
      <c r="AA27" s="108"/>
      <c r="AB27" s="122"/>
      <c r="AC27" s="107"/>
      <c r="AD27" s="108"/>
      <c r="AE27" s="108"/>
      <c r="AF27" s="108"/>
      <c r="AG27" s="108"/>
      <c r="AH27" s="108"/>
      <c r="AI27" s="122"/>
      <c r="AJ27" s="103">
        <f>SUM(AJ25:AJ26)</f>
        <v>27</v>
      </c>
      <c r="AK27" s="120">
        <f>SUM(AK25:AK26)</f>
        <v>972</v>
      </c>
      <c r="AL27" s="102">
        <f>SUM(AL25:AL26)</f>
        <v>8280</v>
      </c>
      <c r="AM27" s="37"/>
      <c r="AN27" s="37"/>
    </row>
    <row r="28" spans="1:40" s="9" customFormat="1" x14ac:dyDescent="0.25">
      <c r="A28" s="155"/>
      <c r="B28" s="168" t="s">
        <v>36</v>
      </c>
      <c r="C28" s="175">
        <v>11</v>
      </c>
      <c r="D28" s="168" t="s">
        <v>37</v>
      </c>
      <c r="E28" s="26"/>
      <c r="F28" s="8">
        <v>3</v>
      </c>
      <c r="G28" s="8"/>
      <c r="H28" s="8"/>
      <c r="I28" s="8"/>
      <c r="J28" s="8"/>
      <c r="K28" s="8"/>
      <c r="L28" s="27"/>
      <c r="M28" s="26"/>
      <c r="N28" s="8">
        <v>3</v>
      </c>
      <c r="O28" s="8"/>
      <c r="P28" s="8"/>
      <c r="Q28" s="8"/>
      <c r="R28" s="8"/>
      <c r="S28" s="8"/>
      <c r="T28" s="27"/>
      <c r="U28" s="52"/>
      <c r="V28" s="8">
        <v>2</v>
      </c>
      <c r="W28" s="8"/>
      <c r="X28" s="8"/>
      <c r="Y28" s="8"/>
      <c r="Z28" s="8"/>
      <c r="AA28" s="8"/>
      <c r="AB28" s="16"/>
      <c r="AC28" s="26"/>
      <c r="AD28" s="8">
        <v>6</v>
      </c>
      <c r="AE28" s="8"/>
      <c r="AF28" s="8"/>
      <c r="AG28" s="8"/>
      <c r="AH28" s="8"/>
      <c r="AI28" s="16"/>
      <c r="AJ28" s="27">
        <f>SUM(AC28:AI28)</f>
        <v>6</v>
      </c>
      <c r="AK28" s="54"/>
      <c r="AL28" s="28">
        <f>(N28*V28)*36</f>
        <v>216</v>
      </c>
      <c r="AM28" s="37"/>
      <c r="AN28" s="37"/>
    </row>
    <row r="29" spans="1:40" s="9" customFormat="1" x14ac:dyDescent="0.25">
      <c r="A29" s="155"/>
      <c r="B29" s="169"/>
      <c r="C29" s="176"/>
      <c r="D29" s="169"/>
      <c r="E29" s="26"/>
      <c r="F29" s="8">
        <v>2</v>
      </c>
      <c r="G29" s="8"/>
      <c r="H29" s="8"/>
      <c r="I29" s="8"/>
      <c r="J29" s="8"/>
      <c r="K29" s="8"/>
      <c r="L29" s="27"/>
      <c r="M29" s="26"/>
      <c r="N29" s="8">
        <v>13</v>
      </c>
      <c r="O29" s="8"/>
      <c r="P29" s="8"/>
      <c r="Q29" s="8"/>
      <c r="R29" s="8"/>
      <c r="S29" s="8"/>
      <c r="T29" s="27"/>
      <c r="U29" s="52"/>
      <c r="V29" s="8">
        <v>6</v>
      </c>
      <c r="W29" s="8"/>
      <c r="X29" s="8"/>
      <c r="Y29" s="8"/>
      <c r="Z29" s="8"/>
      <c r="AA29" s="8"/>
      <c r="AB29" s="16"/>
      <c r="AC29" s="26"/>
      <c r="AD29" s="8">
        <v>12</v>
      </c>
      <c r="AE29" s="8"/>
      <c r="AF29" s="8"/>
      <c r="AG29" s="8"/>
      <c r="AH29" s="8"/>
      <c r="AI29" s="16"/>
      <c r="AJ29" s="27">
        <f>SUM(AC29:AI29)</f>
        <v>12</v>
      </c>
      <c r="AK29" s="54"/>
      <c r="AL29" s="28">
        <f>(N29*V29)*36</f>
        <v>2808</v>
      </c>
      <c r="AM29" s="37"/>
      <c r="AN29" s="37"/>
    </row>
    <row r="30" spans="1:40" s="9" customFormat="1" x14ac:dyDescent="0.25">
      <c r="A30" s="155"/>
      <c r="B30" s="45" t="s">
        <v>64</v>
      </c>
      <c r="C30" s="177"/>
      <c r="D30" s="102" t="s">
        <v>37</v>
      </c>
      <c r="E30" s="107"/>
      <c r="F30" s="108">
        <f>SUM(F28:F29)</f>
        <v>5</v>
      </c>
      <c r="G30" s="108"/>
      <c r="H30" s="108"/>
      <c r="I30" s="108"/>
      <c r="J30" s="108"/>
      <c r="K30" s="108"/>
      <c r="L30" s="103">
        <f t="shared" ref="L30:L35" si="6">SUM(E30:K30)</f>
        <v>5</v>
      </c>
      <c r="M30" s="107"/>
      <c r="N30" s="108">
        <f>SUM(N28:N29)</f>
        <v>16</v>
      </c>
      <c r="O30" s="108"/>
      <c r="P30" s="108"/>
      <c r="Q30" s="108"/>
      <c r="R30" s="108"/>
      <c r="S30" s="108"/>
      <c r="T30" s="103">
        <f>SUM(M30:S30)</f>
        <v>16</v>
      </c>
      <c r="U30" s="121"/>
      <c r="V30" s="108"/>
      <c r="W30" s="108"/>
      <c r="X30" s="108"/>
      <c r="Y30" s="108"/>
      <c r="Z30" s="108"/>
      <c r="AA30" s="108"/>
      <c r="AB30" s="122"/>
      <c r="AC30" s="107"/>
      <c r="AD30" s="108">
        <f>SUM(AD28:AD29)</f>
        <v>18</v>
      </c>
      <c r="AE30" s="108"/>
      <c r="AF30" s="108"/>
      <c r="AG30" s="108"/>
      <c r="AH30" s="108"/>
      <c r="AI30" s="122"/>
      <c r="AJ30" s="103">
        <f>SUM(AJ28:AJ29)</f>
        <v>18</v>
      </c>
      <c r="AK30" s="120">
        <f>AJ30*36</f>
        <v>648</v>
      </c>
      <c r="AL30" s="102">
        <f>SUM(AL28:AL29)</f>
        <v>3024</v>
      </c>
      <c r="AM30" s="37"/>
      <c r="AN30" s="37"/>
    </row>
    <row r="31" spans="1:40" s="9" customFormat="1" x14ac:dyDescent="0.25">
      <c r="A31" s="155"/>
      <c r="B31" s="28" t="s">
        <v>17</v>
      </c>
      <c r="C31" s="55">
        <v>12</v>
      </c>
      <c r="D31" s="102" t="s">
        <v>38</v>
      </c>
      <c r="E31" s="26">
        <v>1</v>
      </c>
      <c r="F31" s="8"/>
      <c r="G31" s="8">
        <v>1</v>
      </c>
      <c r="H31" s="8">
        <v>1</v>
      </c>
      <c r="I31" s="8">
        <v>1</v>
      </c>
      <c r="J31" s="8"/>
      <c r="K31" s="8"/>
      <c r="L31" s="103">
        <f t="shared" si="6"/>
        <v>4</v>
      </c>
      <c r="M31" s="26">
        <v>10</v>
      </c>
      <c r="N31" s="8"/>
      <c r="O31" s="8">
        <v>23</v>
      </c>
      <c r="P31" s="8">
        <v>10</v>
      </c>
      <c r="Q31" s="8">
        <v>11</v>
      </c>
      <c r="R31" s="8"/>
      <c r="S31" s="8"/>
      <c r="T31" s="103">
        <f>SUM(M31:S31)</f>
        <v>54</v>
      </c>
      <c r="U31" s="56">
        <v>4</v>
      </c>
      <c r="V31" s="29"/>
      <c r="W31" s="29">
        <v>4</v>
      </c>
      <c r="X31" s="29">
        <v>4</v>
      </c>
      <c r="Y31" s="29">
        <v>6</v>
      </c>
      <c r="Z31" s="29"/>
      <c r="AA31" s="29"/>
      <c r="AB31" s="30"/>
      <c r="AC31" s="26">
        <v>4</v>
      </c>
      <c r="AD31" s="8"/>
      <c r="AE31" s="8">
        <v>4</v>
      </c>
      <c r="AF31" s="8">
        <v>4</v>
      </c>
      <c r="AG31" s="8">
        <v>6</v>
      </c>
      <c r="AH31" s="8"/>
      <c r="AI31" s="16"/>
      <c r="AJ31" s="103">
        <f>SUM(AC31:AI31)</f>
        <v>18</v>
      </c>
      <c r="AK31" s="58">
        <f>AJ31*36</f>
        <v>648</v>
      </c>
      <c r="AL31" s="126">
        <f>(M31*U31+O31*W31+P31*X31+Q31*Y31)*36</f>
        <v>8568</v>
      </c>
      <c r="AM31" s="37"/>
      <c r="AN31" s="37"/>
    </row>
    <row r="32" spans="1:40" s="9" customFormat="1" x14ac:dyDescent="0.25">
      <c r="A32" s="155"/>
      <c r="B32" s="168" t="s">
        <v>11</v>
      </c>
      <c r="C32" s="157">
        <v>13</v>
      </c>
      <c r="D32" s="168" t="s">
        <v>39</v>
      </c>
      <c r="E32" s="109">
        <v>4</v>
      </c>
      <c r="F32" s="110">
        <v>2</v>
      </c>
      <c r="G32" s="110">
        <v>2</v>
      </c>
      <c r="H32" s="110"/>
      <c r="I32" s="110"/>
      <c r="J32" s="110"/>
      <c r="K32" s="110"/>
      <c r="L32" s="111">
        <f t="shared" si="6"/>
        <v>8</v>
      </c>
      <c r="M32" s="26">
        <v>182</v>
      </c>
      <c r="N32" s="8">
        <v>13</v>
      </c>
      <c r="O32" s="8">
        <v>18</v>
      </c>
      <c r="P32" s="8"/>
      <c r="Q32" s="8"/>
      <c r="R32" s="8"/>
      <c r="S32" s="8"/>
      <c r="T32" s="27"/>
      <c r="U32" s="52">
        <v>2</v>
      </c>
      <c r="V32" s="8">
        <v>4</v>
      </c>
      <c r="W32" s="8">
        <v>4</v>
      </c>
      <c r="X32" s="8"/>
      <c r="Y32" s="8"/>
      <c r="Z32" s="8"/>
      <c r="AA32" s="8"/>
      <c r="AB32" s="16"/>
      <c r="AC32" s="26">
        <v>8</v>
      </c>
      <c r="AD32" s="8">
        <v>8</v>
      </c>
      <c r="AE32" s="8">
        <v>8</v>
      </c>
      <c r="AF32" s="8"/>
      <c r="AG32" s="8"/>
      <c r="AH32" s="8"/>
      <c r="AI32" s="16"/>
      <c r="AJ32" s="27"/>
      <c r="AK32" s="54"/>
      <c r="AL32" s="28">
        <f>(M32*U32+N32*V32+O32*W32)*36</f>
        <v>17568</v>
      </c>
      <c r="AM32" s="37"/>
      <c r="AN32" s="37"/>
    </row>
    <row r="33" spans="1:40" s="9" customFormat="1" x14ac:dyDescent="0.25">
      <c r="A33" s="155"/>
      <c r="B33" s="169"/>
      <c r="C33" s="158"/>
      <c r="D33" s="169"/>
      <c r="E33" s="109">
        <v>1</v>
      </c>
      <c r="F33" s="110"/>
      <c r="G33" s="110"/>
      <c r="H33" s="110"/>
      <c r="I33" s="110"/>
      <c r="J33" s="110"/>
      <c r="K33" s="110"/>
      <c r="L33" s="111">
        <f t="shared" si="6"/>
        <v>1</v>
      </c>
      <c r="M33" s="26">
        <v>8</v>
      </c>
      <c r="N33" s="8"/>
      <c r="O33" s="8"/>
      <c r="P33" s="8"/>
      <c r="Q33" s="8"/>
      <c r="R33" s="8"/>
      <c r="S33" s="8"/>
      <c r="T33" s="27"/>
      <c r="U33" s="52">
        <v>3</v>
      </c>
      <c r="V33" s="8"/>
      <c r="W33" s="8"/>
      <c r="X33" s="8"/>
      <c r="Y33" s="8"/>
      <c r="Z33" s="8"/>
      <c r="AA33" s="8"/>
      <c r="AB33" s="16"/>
      <c r="AC33" s="26">
        <v>3</v>
      </c>
      <c r="AD33" s="8"/>
      <c r="AE33" s="8"/>
      <c r="AF33" s="8"/>
      <c r="AG33" s="8"/>
      <c r="AH33" s="8"/>
      <c r="AI33" s="16"/>
      <c r="AJ33" s="27"/>
      <c r="AK33" s="54"/>
      <c r="AL33" s="28">
        <f>(M33*U33)*36</f>
        <v>864</v>
      </c>
      <c r="AM33" s="37"/>
      <c r="AN33" s="37"/>
    </row>
    <row r="34" spans="1:40" s="9" customFormat="1" x14ac:dyDescent="0.25">
      <c r="A34" s="155"/>
      <c r="B34" s="45" t="s">
        <v>64</v>
      </c>
      <c r="C34" s="174"/>
      <c r="D34" s="102" t="s">
        <v>39</v>
      </c>
      <c r="E34" s="104">
        <f>SUM(E32:E33)</f>
        <v>5</v>
      </c>
      <c r="F34" s="105">
        <f>SUM(F32:F33)</f>
        <v>2</v>
      </c>
      <c r="G34" s="105">
        <f>SUM(G32:G33)</f>
        <v>2</v>
      </c>
      <c r="H34" s="105"/>
      <c r="I34" s="105"/>
      <c r="J34" s="105"/>
      <c r="K34" s="105"/>
      <c r="L34" s="106">
        <f t="shared" si="6"/>
        <v>9</v>
      </c>
      <c r="M34" s="107">
        <f>SUM(M32:M33)</f>
        <v>190</v>
      </c>
      <c r="N34" s="108">
        <f>SUM(N32:N33)</f>
        <v>13</v>
      </c>
      <c r="O34" s="108">
        <f>SUM(O32:O33)</f>
        <v>18</v>
      </c>
      <c r="P34" s="108"/>
      <c r="Q34" s="108"/>
      <c r="R34" s="108"/>
      <c r="S34" s="108"/>
      <c r="T34" s="103">
        <f>SUM(M34:S34)</f>
        <v>221</v>
      </c>
      <c r="U34" s="121"/>
      <c r="V34" s="108"/>
      <c r="W34" s="108"/>
      <c r="X34" s="108"/>
      <c r="Y34" s="108"/>
      <c r="Z34" s="108"/>
      <c r="AA34" s="108"/>
      <c r="AB34" s="122"/>
      <c r="AC34" s="107">
        <f>SUM(AC32:AC33)</f>
        <v>11</v>
      </c>
      <c r="AD34" s="108">
        <f>SUM(AD32:AD33)</f>
        <v>8</v>
      </c>
      <c r="AE34" s="108">
        <f>SUM(AE32:AE33)</f>
        <v>8</v>
      </c>
      <c r="AF34" s="108"/>
      <c r="AG34" s="108"/>
      <c r="AH34" s="108"/>
      <c r="AI34" s="122"/>
      <c r="AJ34" s="103">
        <f>SUM(AC34:AI34)</f>
        <v>27</v>
      </c>
      <c r="AK34" s="120">
        <f>AJ34*36</f>
        <v>972</v>
      </c>
      <c r="AL34" s="102">
        <f>SUM(AL32:AL33)</f>
        <v>18432</v>
      </c>
      <c r="AM34" s="37"/>
      <c r="AN34" s="37"/>
    </row>
    <row r="35" spans="1:40" s="9" customFormat="1" x14ac:dyDescent="0.25">
      <c r="A35" s="155"/>
      <c r="B35" s="28" t="s">
        <v>46</v>
      </c>
      <c r="C35" s="55">
        <v>14</v>
      </c>
      <c r="D35" s="28" t="s">
        <v>40</v>
      </c>
      <c r="E35" s="26">
        <v>3</v>
      </c>
      <c r="F35" s="8"/>
      <c r="G35" s="8"/>
      <c r="H35" s="8"/>
      <c r="I35" s="8"/>
      <c r="J35" s="8"/>
      <c r="K35" s="8"/>
      <c r="L35" s="103">
        <f t="shared" si="6"/>
        <v>3</v>
      </c>
      <c r="M35" s="26">
        <v>13</v>
      </c>
      <c r="N35" s="8"/>
      <c r="O35" s="8"/>
      <c r="P35" s="8"/>
      <c r="Q35" s="8"/>
      <c r="R35" s="8"/>
      <c r="S35" s="8"/>
      <c r="T35" s="103">
        <f>SUM(M35:S35)</f>
        <v>13</v>
      </c>
      <c r="U35" s="52">
        <v>6</v>
      </c>
      <c r="V35" s="8"/>
      <c r="W35" s="8"/>
      <c r="X35" s="8"/>
      <c r="Y35" s="8"/>
      <c r="Z35" s="8"/>
      <c r="AA35" s="8"/>
      <c r="AB35" s="16"/>
      <c r="AC35" s="26">
        <v>18</v>
      </c>
      <c r="AD35" s="8"/>
      <c r="AE35" s="8"/>
      <c r="AF35" s="8"/>
      <c r="AG35" s="8"/>
      <c r="AH35" s="8"/>
      <c r="AI35" s="16"/>
      <c r="AJ35" s="27">
        <f>SUM(AC35:AI35)</f>
        <v>18</v>
      </c>
      <c r="AK35" s="54">
        <f>AJ35*36</f>
        <v>648</v>
      </c>
      <c r="AL35" s="102">
        <f>(M35*U35)*36</f>
        <v>2808</v>
      </c>
      <c r="AM35" s="37"/>
      <c r="AN35" s="37"/>
    </row>
    <row r="36" spans="1:40" s="9" customFormat="1" ht="31.5" customHeight="1" x14ac:dyDescent="0.25">
      <c r="A36" s="155"/>
      <c r="B36" s="33" t="s">
        <v>48</v>
      </c>
      <c r="C36" s="157">
        <v>15</v>
      </c>
      <c r="D36" s="28" t="s">
        <v>41</v>
      </c>
      <c r="E36" s="26">
        <v>1</v>
      </c>
      <c r="F36" s="8">
        <v>5</v>
      </c>
      <c r="G36" s="8"/>
      <c r="H36" s="8"/>
      <c r="I36" s="8"/>
      <c r="J36" s="8"/>
      <c r="K36" s="8"/>
      <c r="L36" s="27"/>
      <c r="M36" s="26">
        <v>18</v>
      </c>
      <c r="N36" s="8">
        <v>141</v>
      </c>
      <c r="O36" s="8"/>
      <c r="P36" s="8"/>
      <c r="Q36" s="8"/>
      <c r="R36" s="8"/>
      <c r="S36" s="8"/>
      <c r="T36" s="27"/>
      <c r="U36" s="52">
        <v>2</v>
      </c>
      <c r="V36" s="8">
        <v>4</v>
      </c>
      <c r="W36" s="8"/>
      <c r="X36" s="8"/>
      <c r="Y36" s="8"/>
      <c r="Z36" s="8"/>
      <c r="AA36" s="8"/>
      <c r="AB36" s="16"/>
      <c r="AC36" s="26">
        <v>2</v>
      </c>
      <c r="AD36" s="8">
        <v>20</v>
      </c>
      <c r="AE36" s="8"/>
      <c r="AF36" s="8"/>
      <c r="AG36" s="8"/>
      <c r="AH36" s="8"/>
      <c r="AI36" s="16"/>
      <c r="AJ36" s="27"/>
      <c r="AK36" s="54"/>
      <c r="AL36" s="28">
        <f>(M36*U36+N36*V36)*36</f>
        <v>21600</v>
      </c>
      <c r="AM36" s="37"/>
      <c r="AN36" s="37"/>
    </row>
    <row r="37" spans="1:40" s="9" customFormat="1" ht="31.5" x14ac:dyDescent="0.25">
      <c r="A37" s="155"/>
      <c r="B37" s="33" t="s">
        <v>48</v>
      </c>
      <c r="C37" s="158"/>
      <c r="D37" s="28" t="s">
        <v>41</v>
      </c>
      <c r="E37" s="31"/>
      <c r="F37" s="29">
        <v>1</v>
      </c>
      <c r="G37" s="29"/>
      <c r="H37" s="29"/>
      <c r="I37" s="29"/>
      <c r="J37" s="29"/>
      <c r="K37" s="29"/>
      <c r="L37" s="32"/>
      <c r="M37" s="31"/>
      <c r="N37" s="29">
        <v>6</v>
      </c>
      <c r="O37" s="29"/>
      <c r="P37" s="29"/>
      <c r="Q37" s="29"/>
      <c r="R37" s="29"/>
      <c r="S37" s="29"/>
      <c r="T37" s="32"/>
      <c r="U37" s="56"/>
      <c r="V37" s="29">
        <v>5</v>
      </c>
      <c r="W37" s="29"/>
      <c r="X37" s="29"/>
      <c r="Y37" s="29"/>
      <c r="Z37" s="29"/>
      <c r="AA37" s="29"/>
      <c r="AB37" s="30"/>
      <c r="AC37" s="31"/>
      <c r="AD37" s="29">
        <v>5</v>
      </c>
      <c r="AE37" s="29"/>
      <c r="AF37" s="29"/>
      <c r="AG37" s="29"/>
      <c r="AH37" s="29"/>
      <c r="AI37" s="30"/>
      <c r="AJ37" s="32"/>
      <c r="AK37" s="58"/>
      <c r="AL37" s="127">
        <f>(N37*V37)*36</f>
        <v>1080</v>
      </c>
      <c r="AM37" s="37"/>
      <c r="AN37" s="37"/>
    </row>
    <row r="38" spans="1:40" s="9" customFormat="1" x14ac:dyDescent="0.25">
      <c r="A38" s="155"/>
      <c r="B38" s="45" t="s">
        <v>64</v>
      </c>
      <c r="C38" s="174"/>
      <c r="D38" s="102" t="s">
        <v>41</v>
      </c>
      <c r="E38" s="60">
        <f>SUM(E36:E37)</f>
        <v>1</v>
      </c>
      <c r="F38" s="61">
        <f>SUM(F36:F37)</f>
        <v>6</v>
      </c>
      <c r="G38" s="61"/>
      <c r="H38" s="61"/>
      <c r="I38" s="61"/>
      <c r="J38" s="61"/>
      <c r="K38" s="61"/>
      <c r="L38" s="62">
        <f>SUM(E38:K38)</f>
        <v>7</v>
      </c>
      <c r="M38" s="60">
        <f>SUM(M36:M37)</f>
        <v>18</v>
      </c>
      <c r="N38" s="61">
        <f>SUM(N36:N37)</f>
        <v>147</v>
      </c>
      <c r="O38" s="61"/>
      <c r="P38" s="61"/>
      <c r="Q38" s="61"/>
      <c r="R38" s="61"/>
      <c r="S38" s="61"/>
      <c r="T38" s="62">
        <f>SUM(M38:S38)</f>
        <v>165</v>
      </c>
      <c r="U38" s="63"/>
      <c r="V38" s="61"/>
      <c r="W38" s="61"/>
      <c r="X38" s="61"/>
      <c r="Y38" s="61"/>
      <c r="Z38" s="61"/>
      <c r="AA38" s="61"/>
      <c r="AB38" s="64"/>
      <c r="AC38" s="60">
        <f>SUM(AC36:AC37)</f>
        <v>2</v>
      </c>
      <c r="AD38" s="61">
        <f>SUM(AD36:AD37)</f>
        <v>25</v>
      </c>
      <c r="AE38" s="61"/>
      <c r="AF38" s="61"/>
      <c r="AG38" s="61"/>
      <c r="AH38" s="61"/>
      <c r="AI38" s="64"/>
      <c r="AJ38" s="62">
        <f>SUM(AC38:AI38)</f>
        <v>27</v>
      </c>
      <c r="AK38" s="65">
        <f>AJ38*36</f>
        <v>972</v>
      </c>
      <c r="AL38" s="126">
        <f>SUM(AL36:AL37)</f>
        <v>22680</v>
      </c>
      <c r="AM38" s="37"/>
      <c r="AN38" s="37"/>
    </row>
    <row r="39" spans="1:40" s="9" customFormat="1" ht="31.5" customHeight="1" x14ac:dyDescent="0.25">
      <c r="A39" s="155"/>
      <c r="B39" s="168" t="s">
        <v>55</v>
      </c>
      <c r="C39" s="157">
        <v>16</v>
      </c>
      <c r="D39" s="168" t="s">
        <v>52</v>
      </c>
      <c r="E39" s="31">
        <v>3</v>
      </c>
      <c r="F39" s="29"/>
      <c r="G39" s="29"/>
      <c r="H39" s="29"/>
      <c r="I39" s="29"/>
      <c r="J39" s="29"/>
      <c r="K39" s="29"/>
      <c r="L39" s="32"/>
      <c r="M39" s="31">
        <v>22</v>
      </c>
      <c r="N39" s="29"/>
      <c r="O39" s="29"/>
      <c r="P39" s="29"/>
      <c r="Q39" s="29"/>
      <c r="R39" s="29"/>
      <c r="S39" s="29"/>
      <c r="T39" s="32"/>
      <c r="U39" s="56">
        <v>4</v>
      </c>
      <c r="V39" s="29"/>
      <c r="W39" s="29"/>
      <c r="X39" s="29"/>
      <c r="Y39" s="29"/>
      <c r="Z39" s="29"/>
      <c r="AA39" s="29"/>
      <c r="AB39" s="30"/>
      <c r="AC39" s="31">
        <v>12</v>
      </c>
      <c r="AD39" s="29"/>
      <c r="AE39" s="29"/>
      <c r="AF39" s="29"/>
      <c r="AG39" s="29"/>
      <c r="AH39" s="29"/>
      <c r="AI39" s="30"/>
      <c r="AJ39" s="32"/>
      <c r="AK39" s="58"/>
      <c r="AL39" s="127">
        <f>(M39*U39)*36</f>
        <v>3168</v>
      </c>
      <c r="AM39" s="37"/>
      <c r="AN39" s="37"/>
    </row>
    <row r="40" spans="1:40" s="9" customFormat="1" x14ac:dyDescent="0.25">
      <c r="A40" s="155"/>
      <c r="B40" s="169"/>
      <c r="C40" s="158"/>
      <c r="D40" s="169"/>
      <c r="E40" s="31">
        <v>1</v>
      </c>
      <c r="F40" s="29"/>
      <c r="G40" s="29"/>
      <c r="H40" s="29"/>
      <c r="I40" s="29"/>
      <c r="J40" s="29"/>
      <c r="K40" s="29"/>
      <c r="L40" s="32"/>
      <c r="M40" s="31">
        <v>4</v>
      </c>
      <c r="N40" s="29"/>
      <c r="O40" s="29"/>
      <c r="P40" s="29"/>
      <c r="Q40" s="29"/>
      <c r="R40" s="29"/>
      <c r="S40" s="29"/>
      <c r="T40" s="32"/>
      <c r="U40" s="56">
        <v>6</v>
      </c>
      <c r="V40" s="29"/>
      <c r="W40" s="29"/>
      <c r="X40" s="29"/>
      <c r="Y40" s="29"/>
      <c r="Z40" s="29"/>
      <c r="AA40" s="29"/>
      <c r="AB40" s="30"/>
      <c r="AC40" s="31">
        <v>6</v>
      </c>
      <c r="AD40" s="29"/>
      <c r="AE40" s="29"/>
      <c r="AF40" s="29"/>
      <c r="AG40" s="29"/>
      <c r="AH40" s="29"/>
      <c r="AI40" s="30"/>
      <c r="AJ40" s="32"/>
      <c r="AK40" s="58"/>
      <c r="AL40" s="127">
        <f>(M40*U40)*36</f>
        <v>864</v>
      </c>
      <c r="AM40" s="37"/>
      <c r="AN40" s="37"/>
    </row>
    <row r="41" spans="1:40" s="9" customFormat="1" x14ac:dyDescent="0.25">
      <c r="A41" s="155"/>
      <c r="B41" s="45" t="s">
        <v>64</v>
      </c>
      <c r="C41" s="174"/>
      <c r="D41" s="59" t="s">
        <v>52</v>
      </c>
      <c r="E41" s="60">
        <f>SUM(E39:E40)</f>
        <v>4</v>
      </c>
      <c r="F41" s="61"/>
      <c r="G41" s="61"/>
      <c r="H41" s="61"/>
      <c r="I41" s="61"/>
      <c r="J41" s="61"/>
      <c r="K41" s="61"/>
      <c r="L41" s="62">
        <f>SUM(E41:K41)</f>
        <v>4</v>
      </c>
      <c r="M41" s="60">
        <f>SUM(M39:M40)</f>
        <v>26</v>
      </c>
      <c r="N41" s="61"/>
      <c r="O41" s="61"/>
      <c r="P41" s="61"/>
      <c r="Q41" s="61"/>
      <c r="R41" s="61"/>
      <c r="S41" s="61"/>
      <c r="T41" s="62">
        <f>SUM(M41:S41)</f>
        <v>26</v>
      </c>
      <c r="U41" s="63"/>
      <c r="V41" s="61"/>
      <c r="W41" s="61"/>
      <c r="X41" s="61"/>
      <c r="Y41" s="61"/>
      <c r="Z41" s="61"/>
      <c r="AA41" s="61"/>
      <c r="AB41" s="64"/>
      <c r="AC41" s="60">
        <f>SUM(AC39:AC40)</f>
        <v>18</v>
      </c>
      <c r="AD41" s="61"/>
      <c r="AE41" s="61"/>
      <c r="AF41" s="61"/>
      <c r="AG41" s="61"/>
      <c r="AH41" s="61"/>
      <c r="AI41" s="64"/>
      <c r="AJ41" s="62">
        <f>SUM(AC41:AI41)</f>
        <v>18</v>
      </c>
      <c r="AK41" s="65">
        <f>AJ41*36</f>
        <v>648</v>
      </c>
      <c r="AL41" s="126">
        <f>SUM(AL39:AL40)</f>
        <v>4032</v>
      </c>
      <c r="AM41" s="37"/>
      <c r="AN41" s="37"/>
    </row>
    <row r="42" spans="1:40" s="9" customFormat="1" x14ac:dyDescent="0.25">
      <c r="A42" s="155"/>
      <c r="B42" s="168" t="s">
        <v>54</v>
      </c>
      <c r="C42" s="157">
        <v>17</v>
      </c>
      <c r="D42" s="168" t="s">
        <v>53</v>
      </c>
      <c r="E42" s="31">
        <v>3</v>
      </c>
      <c r="F42" s="29"/>
      <c r="G42" s="29"/>
      <c r="H42" s="29"/>
      <c r="I42" s="29"/>
      <c r="J42" s="29"/>
      <c r="K42" s="29"/>
      <c r="L42" s="32"/>
      <c r="M42" s="31">
        <v>12</v>
      </c>
      <c r="N42" s="29"/>
      <c r="O42" s="29"/>
      <c r="P42" s="29"/>
      <c r="Q42" s="29"/>
      <c r="R42" s="29"/>
      <c r="S42" s="29"/>
      <c r="T42" s="32"/>
      <c r="U42" s="56">
        <v>4</v>
      </c>
      <c r="V42" s="29"/>
      <c r="W42" s="29"/>
      <c r="X42" s="29"/>
      <c r="Y42" s="29"/>
      <c r="Z42" s="29"/>
      <c r="AA42" s="29"/>
      <c r="AB42" s="30"/>
      <c r="AC42" s="31">
        <v>12</v>
      </c>
      <c r="AD42" s="29"/>
      <c r="AE42" s="29"/>
      <c r="AF42" s="29"/>
      <c r="AG42" s="29"/>
      <c r="AH42" s="29"/>
      <c r="AI42" s="30"/>
      <c r="AJ42" s="32"/>
      <c r="AK42" s="58"/>
      <c r="AL42" s="127">
        <f>(M42*U42)*36</f>
        <v>1728</v>
      </c>
      <c r="AM42" s="37"/>
      <c r="AN42" s="37"/>
    </row>
    <row r="43" spans="1:40" s="9" customFormat="1" x14ac:dyDescent="0.25">
      <c r="A43" s="155"/>
      <c r="B43" s="186"/>
      <c r="C43" s="158"/>
      <c r="D43" s="169"/>
      <c r="E43" s="31">
        <v>1</v>
      </c>
      <c r="F43" s="29"/>
      <c r="G43" s="29"/>
      <c r="H43" s="29"/>
      <c r="I43" s="29"/>
      <c r="J43" s="29"/>
      <c r="K43" s="29"/>
      <c r="L43" s="32"/>
      <c r="M43" s="31">
        <v>2</v>
      </c>
      <c r="N43" s="29"/>
      <c r="O43" s="29"/>
      <c r="P43" s="29"/>
      <c r="Q43" s="29"/>
      <c r="R43" s="29"/>
      <c r="S43" s="29"/>
      <c r="T43" s="32"/>
      <c r="U43" s="56">
        <v>6</v>
      </c>
      <c r="V43" s="29"/>
      <c r="W43" s="29"/>
      <c r="X43" s="29"/>
      <c r="Y43" s="29"/>
      <c r="Z43" s="29"/>
      <c r="AA43" s="29"/>
      <c r="AB43" s="30"/>
      <c r="AC43" s="31">
        <v>6</v>
      </c>
      <c r="AD43" s="29"/>
      <c r="AE43" s="29"/>
      <c r="AF43" s="29"/>
      <c r="AG43" s="29"/>
      <c r="AH43" s="29"/>
      <c r="AI43" s="30"/>
      <c r="AJ43" s="32"/>
      <c r="AK43" s="58"/>
      <c r="AL43" s="127">
        <f>(M43*U43)*36</f>
        <v>432</v>
      </c>
      <c r="AM43" s="37"/>
      <c r="AN43" s="37"/>
    </row>
    <row r="44" spans="1:40" s="9" customFormat="1" x14ac:dyDescent="0.25">
      <c r="A44" s="155"/>
      <c r="B44" s="169"/>
      <c r="C44" s="174"/>
      <c r="D44" s="59" t="s">
        <v>53</v>
      </c>
      <c r="E44" s="60">
        <f>SUM(E42:E43)</f>
        <v>4</v>
      </c>
      <c r="F44" s="61"/>
      <c r="G44" s="61"/>
      <c r="H44" s="61"/>
      <c r="I44" s="61"/>
      <c r="J44" s="61"/>
      <c r="K44" s="61"/>
      <c r="L44" s="62">
        <f>SUM(E44:K44)</f>
        <v>4</v>
      </c>
      <c r="M44" s="60">
        <f>SUM(M42:M43)</f>
        <v>14</v>
      </c>
      <c r="N44" s="61"/>
      <c r="O44" s="61"/>
      <c r="P44" s="61"/>
      <c r="Q44" s="61"/>
      <c r="R44" s="61"/>
      <c r="S44" s="61"/>
      <c r="T44" s="62">
        <f>SUM(M44:S44)</f>
        <v>14</v>
      </c>
      <c r="U44" s="63"/>
      <c r="V44" s="61"/>
      <c r="W44" s="61"/>
      <c r="X44" s="61"/>
      <c r="Y44" s="61"/>
      <c r="Z44" s="61"/>
      <c r="AA44" s="61"/>
      <c r="AB44" s="64"/>
      <c r="AC44" s="60">
        <f>SUM(AC42:AC43)</f>
        <v>18</v>
      </c>
      <c r="AD44" s="61"/>
      <c r="AE44" s="61"/>
      <c r="AF44" s="61"/>
      <c r="AG44" s="61"/>
      <c r="AH44" s="61"/>
      <c r="AI44" s="64"/>
      <c r="AJ44" s="62">
        <f>SUM(AC44:AI44)</f>
        <v>18</v>
      </c>
      <c r="AK44" s="65">
        <f>AJ44*36</f>
        <v>648</v>
      </c>
      <c r="AL44" s="126">
        <f>SUM(AL42:AL43)</f>
        <v>2160</v>
      </c>
      <c r="AM44" s="37"/>
      <c r="AN44" s="37"/>
    </row>
    <row r="45" spans="1:40" s="9" customFormat="1" x14ac:dyDescent="0.25">
      <c r="A45" s="155"/>
      <c r="B45" s="160" t="s">
        <v>47</v>
      </c>
      <c r="C45" s="157">
        <v>18</v>
      </c>
      <c r="D45" s="160" t="s">
        <v>42</v>
      </c>
      <c r="E45" s="31"/>
      <c r="F45" s="29">
        <v>1</v>
      </c>
      <c r="G45" s="29">
        <v>1</v>
      </c>
      <c r="H45" s="29"/>
      <c r="I45" s="29"/>
      <c r="J45" s="29"/>
      <c r="K45" s="29"/>
      <c r="L45" s="32"/>
      <c r="M45" s="31"/>
      <c r="N45" s="29">
        <v>13</v>
      </c>
      <c r="O45" s="29">
        <v>12</v>
      </c>
      <c r="P45" s="29"/>
      <c r="Q45" s="29"/>
      <c r="R45" s="29"/>
      <c r="S45" s="29"/>
      <c r="T45" s="32"/>
      <c r="U45" s="56"/>
      <c r="V45" s="29">
        <v>6</v>
      </c>
      <c r="W45" s="29">
        <v>2</v>
      </c>
      <c r="X45" s="29"/>
      <c r="Y45" s="29"/>
      <c r="Z45" s="29"/>
      <c r="AA45" s="29"/>
      <c r="AB45" s="30"/>
      <c r="AC45" s="31"/>
      <c r="AD45" s="29">
        <v>6</v>
      </c>
      <c r="AE45" s="29">
        <v>2</v>
      </c>
      <c r="AF45" s="29"/>
      <c r="AG45" s="29"/>
      <c r="AH45" s="29"/>
      <c r="AI45" s="30"/>
      <c r="AJ45" s="32"/>
      <c r="AK45" s="58"/>
      <c r="AL45" s="127">
        <f>(N45*V45+O45*W45)*36</f>
        <v>3672</v>
      </c>
      <c r="AM45" s="37"/>
      <c r="AN45" s="37"/>
    </row>
    <row r="46" spans="1:40" s="9" customFormat="1" x14ac:dyDescent="0.25">
      <c r="A46" s="155"/>
      <c r="B46" s="161"/>
      <c r="C46" s="158"/>
      <c r="D46" s="170"/>
      <c r="E46" s="31"/>
      <c r="F46" s="29"/>
      <c r="G46" s="29">
        <v>1</v>
      </c>
      <c r="H46" s="29"/>
      <c r="I46" s="29"/>
      <c r="J46" s="29"/>
      <c r="K46" s="29"/>
      <c r="L46" s="32"/>
      <c r="M46" s="31"/>
      <c r="N46" s="29"/>
      <c r="O46" s="29">
        <v>7</v>
      </c>
      <c r="P46" s="29"/>
      <c r="Q46" s="29"/>
      <c r="R46" s="29"/>
      <c r="S46" s="29"/>
      <c r="T46" s="32"/>
      <c r="U46" s="56"/>
      <c r="V46" s="29"/>
      <c r="W46" s="29">
        <v>6</v>
      </c>
      <c r="X46" s="29"/>
      <c r="Y46" s="29"/>
      <c r="Z46" s="29"/>
      <c r="AA46" s="29"/>
      <c r="AB46" s="30"/>
      <c r="AC46" s="31"/>
      <c r="AD46" s="29"/>
      <c r="AE46" s="29">
        <v>6</v>
      </c>
      <c r="AF46" s="29"/>
      <c r="AG46" s="29"/>
      <c r="AH46" s="29"/>
      <c r="AI46" s="30"/>
      <c r="AJ46" s="32"/>
      <c r="AK46" s="58"/>
      <c r="AL46" s="127">
        <f>(O46*W46)*36</f>
        <v>1512</v>
      </c>
      <c r="AM46" s="37"/>
      <c r="AN46" s="37"/>
    </row>
    <row r="47" spans="1:40" s="9" customFormat="1" ht="16.5" thickBot="1" x14ac:dyDescent="0.3">
      <c r="A47" s="155"/>
      <c r="B47" s="162"/>
      <c r="C47" s="159"/>
      <c r="D47" s="67" t="s">
        <v>42</v>
      </c>
      <c r="E47" s="68"/>
      <c r="F47" s="69">
        <f>SUM(F44:F45)</f>
        <v>1</v>
      </c>
      <c r="G47" s="69">
        <f>SUM(G44:G45)</f>
        <v>1</v>
      </c>
      <c r="H47" s="69"/>
      <c r="I47" s="69"/>
      <c r="J47" s="69"/>
      <c r="K47" s="69"/>
      <c r="L47" s="70">
        <f>SUM(E47:K47)</f>
        <v>2</v>
      </c>
      <c r="M47" s="68"/>
      <c r="N47" s="69">
        <f>SUM(N44:N45)</f>
        <v>13</v>
      </c>
      <c r="O47" s="69">
        <v>19</v>
      </c>
      <c r="P47" s="69"/>
      <c r="Q47" s="69"/>
      <c r="R47" s="69"/>
      <c r="S47" s="69"/>
      <c r="T47" s="133">
        <f>SUM(M47:S47)</f>
        <v>32</v>
      </c>
      <c r="U47" s="71"/>
      <c r="V47" s="69"/>
      <c r="W47" s="69"/>
      <c r="X47" s="69"/>
      <c r="Y47" s="69"/>
      <c r="Z47" s="69"/>
      <c r="AA47" s="69"/>
      <c r="AB47" s="72"/>
      <c r="AC47" s="68"/>
      <c r="AD47" s="69">
        <f>SUM(AD44:AD45)</f>
        <v>6</v>
      </c>
      <c r="AE47" s="69">
        <f>SUM(AE44:AE45)</f>
        <v>2</v>
      </c>
      <c r="AF47" s="69"/>
      <c r="AG47" s="69"/>
      <c r="AH47" s="69"/>
      <c r="AI47" s="72"/>
      <c r="AJ47" s="70">
        <f>SUM(AC47:AI47)</f>
        <v>8</v>
      </c>
      <c r="AK47" s="73">
        <f>AJ47*36</f>
        <v>288</v>
      </c>
      <c r="AL47" s="129">
        <f>SUM(AL44:AL45)</f>
        <v>5832</v>
      </c>
      <c r="AM47" s="37"/>
      <c r="AN47" s="37"/>
    </row>
    <row r="48" spans="1:40" ht="23.25" customHeight="1" thickBot="1" x14ac:dyDescent="0.3">
      <c r="A48" s="156"/>
      <c r="B48" s="149" t="s">
        <v>67</v>
      </c>
      <c r="C48" s="98"/>
      <c r="D48" s="67"/>
      <c r="E48" s="68"/>
      <c r="F48" s="69"/>
      <c r="G48" s="69"/>
      <c r="H48" s="69"/>
      <c r="I48" s="69"/>
      <c r="J48" s="69"/>
      <c r="K48" s="69"/>
      <c r="L48" s="70"/>
      <c r="M48" s="68"/>
      <c r="N48" s="69"/>
      <c r="O48" s="69"/>
      <c r="P48" s="69"/>
      <c r="Q48" s="69"/>
      <c r="R48" s="69"/>
      <c r="S48" s="69"/>
      <c r="T48" s="148">
        <f>T13+T14+T15+T16+T17+T20+T23+T24+T27+T30+T31+T34+T35+T38+T41+T44+T47</f>
        <v>1141</v>
      </c>
      <c r="U48" s="71"/>
      <c r="V48" s="69"/>
      <c r="W48" s="69"/>
      <c r="X48" s="69"/>
      <c r="Y48" s="69"/>
      <c r="Z48" s="69"/>
      <c r="AA48" s="69"/>
      <c r="AB48" s="72"/>
      <c r="AC48" s="68"/>
      <c r="AD48" s="69"/>
      <c r="AE48" s="69"/>
      <c r="AF48" s="69"/>
      <c r="AG48" s="69"/>
      <c r="AH48" s="69"/>
      <c r="AI48" s="72"/>
      <c r="AJ48" s="70"/>
      <c r="AK48" s="73"/>
      <c r="AL48" s="147">
        <f>AL13+AL14+AL15+AL16+AL17+AL20+AL23+AL24+AL27+AL30+AL31+AL34+AL35+AL38+AL41+AL44+AL47</f>
        <v>156600</v>
      </c>
      <c r="AM48" s="5"/>
      <c r="AN48" s="5"/>
    </row>
    <row r="49" spans="1:40" ht="23.25" customHeight="1" x14ac:dyDescent="0.25">
      <c r="A49" s="154" t="s">
        <v>60</v>
      </c>
      <c r="B49" s="22" t="s">
        <v>15</v>
      </c>
      <c r="C49" s="51">
        <v>19</v>
      </c>
      <c r="D49" s="100" t="s">
        <v>14</v>
      </c>
      <c r="E49" s="20">
        <v>2</v>
      </c>
      <c r="F49" s="17">
        <v>1</v>
      </c>
      <c r="G49" s="17">
        <v>1</v>
      </c>
      <c r="H49" s="17"/>
      <c r="I49" s="17"/>
      <c r="J49" s="17"/>
      <c r="K49" s="17"/>
      <c r="L49" s="43">
        <f>SUM(E49:K49)</f>
        <v>4</v>
      </c>
      <c r="M49" s="34">
        <v>20</v>
      </c>
      <c r="N49" s="17">
        <v>18</v>
      </c>
      <c r="O49" s="17">
        <v>17</v>
      </c>
      <c r="P49" s="17"/>
      <c r="Q49" s="17"/>
      <c r="R49" s="17"/>
      <c r="S49" s="17"/>
      <c r="T49" s="135">
        <f t="shared" ref="T49:T58" si="7">SUM(M49:S49)</f>
        <v>55</v>
      </c>
      <c r="U49" s="20">
        <v>4</v>
      </c>
      <c r="V49" s="17">
        <v>5</v>
      </c>
      <c r="W49" s="17">
        <v>5</v>
      </c>
      <c r="X49" s="17"/>
      <c r="Y49" s="17"/>
      <c r="Z49" s="17"/>
      <c r="AA49" s="17"/>
      <c r="AB49" s="21"/>
      <c r="AC49" s="20">
        <v>8</v>
      </c>
      <c r="AD49" s="17">
        <v>5</v>
      </c>
      <c r="AE49" s="17">
        <v>5</v>
      </c>
      <c r="AF49" s="17"/>
      <c r="AG49" s="17"/>
      <c r="AH49" s="17"/>
      <c r="AI49" s="18"/>
      <c r="AJ49" s="21">
        <f t="shared" ref="AJ49:AJ58" si="8">SUM(AC49:AI49)</f>
        <v>18</v>
      </c>
      <c r="AK49" s="22">
        <f t="shared" ref="AK49:AK56" si="9">AJ49*36</f>
        <v>648</v>
      </c>
      <c r="AL49" s="144">
        <f>(M49*U49+N49*V49+O49*W49)*36</f>
        <v>9180</v>
      </c>
      <c r="AM49" s="5"/>
      <c r="AN49" s="5"/>
    </row>
    <row r="50" spans="1:40" ht="36" customHeight="1" x14ac:dyDescent="0.25">
      <c r="A50" s="188"/>
      <c r="B50" s="25" t="s">
        <v>19</v>
      </c>
      <c r="C50" s="57">
        <v>20</v>
      </c>
      <c r="D50" s="53" t="s">
        <v>20</v>
      </c>
      <c r="E50" s="23">
        <v>3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91">
        <f>SUM(E50:H50)</f>
        <v>3</v>
      </c>
      <c r="M50" s="35">
        <v>41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122">
        <f t="shared" si="7"/>
        <v>41</v>
      </c>
      <c r="U50" s="23">
        <v>6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24">
        <f>SUM(U50:AA50)</f>
        <v>6</v>
      </c>
      <c r="AC50" s="23">
        <v>18</v>
      </c>
      <c r="AD50" s="6"/>
      <c r="AE50" s="6"/>
      <c r="AF50" s="6"/>
      <c r="AG50" s="6"/>
      <c r="AH50" s="6"/>
      <c r="AI50" s="15"/>
      <c r="AJ50" s="24">
        <f t="shared" si="8"/>
        <v>18</v>
      </c>
      <c r="AK50" s="25">
        <f t="shared" si="9"/>
        <v>648</v>
      </c>
      <c r="AL50" s="102">
        <f>(M50*U50)*36</f>
        <v>8856</v>
      </c>
      <c r="AM50" s="5"/>
      <c r="AN50" s="5"/>
    </row>
    <row r="51" spans="1:40" ht="36" customHeight="1" x14ac:dyDescent="0.25">
      <c r="A51" s="188"/>
      <c r="B51" s="25" t="s">
        <v>15</v>
      </c>
      <c r="C51" s="57">
        <v>21</v>
      </c>
      <c r="D51" s="53" t="s">
        <v>33</v>
      </c>
      <c r="E51" s="23">
        <v>9</v>
      </c>
      <c r="F51" s="6"/>
      <c r="G51" s="6"/>
      <c r="H51" s="6"/>
      <c r="I51" s="6"/>
      <c r="J51" s="6"/>
      <c r="K51" s="6"/>
      <c r="L51" s="91">
        <f>SUM(E51:K51)</f>
        <v>9</v>
      </c>
      <c r="M51" s="35">
        <v>122</v>
      </c>
      <c r="N51" s="6"/>
      <c r="O51" s="6"/>
      <c r="P51" s="6"/>
      <c r="Q51" s="6"/>
      <c r="R51" s="6"/>
      <c r="S51" s="6"/>
      <c r="T51" s="122">
        <f t="shared" si="7"/>
        <v>122</v>
      </c>
      <c r="U51" s="23">
        <v>2</v>
      </c>
      <c r="V51" s="6"/>
      <c r="W51" s="6"/>
      <c r="X51" s="6"/>
      <c r="Y51" s="6"/>
      <c r="Z51" s="6"/>
      <c r="AA51" s="6"/>
      <c r="AB51" s="24">
        <f>SUM(U51:AA51)</f>
        <v>2</v>
      </c>
      <c r="AC51" s="23">
        <v>18</v>
      </c>
      <c r="AD51" s="6"/>
      <c r="AE51" s="6"/>
      <c r="AF51" s="6"/>
      <c r="AG51" s="6"/>
      <c r="AH51" s="6"/>
      <c r="AI51" s="15"/>
      <c r="AJ51" s="24">
        <f t="shared" si="8"/>
        <v>18</v>
      </c>
      <c r="AK51" s="25">
        <f t="shared" si="9"/>
        <v>648</v>
      </c>
      <c r="AL51" s="102">
        <f>(M51*U51)*36</f>
        <v>8784</v>
      </c>
      <c r="AM51" s="5"/>
      <c r="AN51" s="5"/>
    </row>
    <row r="52" spans="1:40" ht="36" customHeight="1" x14ac:dyDescent="0.25">
      <c r="A52" s="188"/>
      <c r="B52" s="25" t="s">
        <v>45</v>
      </c>
      <c r="C52" s="57">
        <v>22</v>
      </c>
      <c r="D52" s="53" t="s">
        <v>43</v>
      </c>
      <c r="E52" s="23"/>
      <c r="F52" s="6">
        <v>2</v>
      </c>
      <c r="G52" s="6"/>
      <c r="H52" s="6">
        <v>1</v>
      </c>
      <c r="I52" s="6"/>
      <c r="J52" s="6"/>
      <c r="K52" s="6"/>
      <c r="L52" s="91">
        <f>SUM(E52:K52)</f>
        <v>3</v>
      </c>
      <c r="M52" s="35"/>
      <c r="N52" s="6">
        <v>19</v>
      </c>
      <c r="O52" s="6"/>
      <c r="P52" s="6">
        <v>10</v>
      </c>
      <c r="Q52" s="6"/>
      <c r="R52" s="6"/>
      <c r="S52" s="6"/>
      <c r="T52" s="122">
        <f t="shared" si="7"/>
        <v>29</v>
      </c>
      <c r="U52" s="23"/>
      <c r="V52" s="6">
        <v>6</v>
      </c>
      <c r="W52" s="6"/>
      <c r="X52" s="6">
        <v>6</v>
      </c>
      <c r="Y52" s="6"/>
      <c r="Z52" s="6"/>
      <c r="AA52" s="6"/>
      <c r="AB52" s="24"/>
      <c r="AC52" s="23"/>
      <c r="AD52" s="6">
        <v>12</v>
      </c>
      <c r="AE52" s="6"/>
      <c r="AF52" s="6">
        <v>6</v>
      </c>
      <c r="AG52" s="6"/>
      <c r="AH52" s="6"/>
      <c r="AI52" s="15"/>
      <c r="AJ52" s="24">
        <f t="shared" si="8"/>
        <v>18</v>
      </c>
      <c r="AK52" s="25">
        <f t="shared" si="9"/>
        <v>648</v>
      </c>
      <c r="AL52" s="102">
        <f>(N52*V52+P52*X52)*36</f>
        <v>6264</v>
      </c>
      <c r="AM52" s="5"/>
      <c r="AN52" s="5"/>
    </row>
    <row r="53" spans="1:40" ht="36" customHeight="1" x14ac:dyDescent="0.25">
      <c r="A53" s="188"/>
      <c r="B53" s="25" t="s">
        <v>45</v>
      </c>
      <c r="C53" s="57">
        <v>23</v>
      </c>
      <c r="D53" s="53" t="s">
        <v>44</v>
      </c>
      <c r="E53" s="23"/>
      <c r="F53" s="6">
        <v>2</v>
      </c>
      <c r="G53" s="6"/>
      <c r="H53" s="6">
        <v>1</v>
      </c>
      <c r="I53" s="6"/>
      <c r="J53" s="6"/>
      <c r="K53" s="6"/>
      <c r="L53" s="91">
        <f>SUM(E53:K53)</f>
        <v>3</v>
      </c>
      <c r="M53" s="35"/>
      <c r="N53" s="6">
        <v>17</v>
      </c>
      <c r="O53" s="6"/>
      <c r="P53" s="6">
        <v>11</v>
      </c>
      <c r="Q53" s="6"/>
      <c r="R53" s="6"/>
      <c r="S53" s="6"/>
      <c r="T53" s="122">
        <f t="shared" si="7"/>
        <v>28</v>
      </c>
      <c r="U53" s="23"/>
      <c r="V53" s="6">
        <v>6</v>
      </c>
      <c r="W53" s="6"/>
      <c r="X53" s="6">
        <v>6</v>
      </c>
      <c r="Y53" s="6"/>
      <c r="Z53" s="6"/>
      <c r="AA53" s="6"/>
      <c r="AB53" s="24"/>
      <c r="AC53" s="23"/>
      <c r="AD53" s="6">
        <v>12</v>
      </c>
      <c r="AE53" s="6"/>
      <c r="AF53" s="6">
        <v>6</v>
      </c>
      <c r="AG53" s="6"/>
      <c r="AH53" s="6"/>
      <c r="AI53" s="15"/>
      <c r="AJ53" s="24">
        <f t="shared" si="8"/>
        <v>18</v>
      </c>
      <c r="AK53" s="25">
        <f t="shared" si="9"/>
        <v>648</v>
      </c>
      <c r="AL53" s="102">
        <f>(N53*V53+P53*X53)*36</f>
        <v>6048</v>
      </c>
      <c r="AM53" s="5"/>
      <c r="AN53" s="5"/>
    </row>
    <row r="54" spans="1:40" ht="47.25" x14ac:dyDescent="0.25">
      <c r="A54" s="188"/>
      <c r="B54" s="25" t="s">
        <v>59</v>
      </c>
      <c r="C54" s="57">
        <v>24</v>
      </c>
      <c r="D54" s="53" t="s">
        <v>50</v>
      </c>
      <c r="E54" s="23">
        <v>3</v>
      </c>
      <c r="F54" s="6"/>
      <c r="G54" s="6"/>
      <c r="H54" s="6"/>
      <c r="I54" s="6"/>
      <c r="J54" s="6"/>
      <c r="K54" s="6"/>
      <c r="L54" s="91">
        <f>SUM(E54:K54)</f>
        <v>3</v>
      </c>
      <c r="M54" s="35">
        <v>11</v>
      </c>
      <c r="N54" s="6"/>
      <c r="O54" s="6"/>
      <c r="P54" s="6"/>
      <c r="Q54" s="6"/>
      <c r="R54" s="6"/>
      <c r="S54" s="6"/>
      <c r="T54" s="122">
        <f t="shared" si="7"/>
        <v>11</v>
      </c>
      <c r="U54" s="23">
        <v>4</v>
      </c>
      <c r="V54" s="6"/>
      <c r="W54" s="6"/>
      <c r="X54" s="6"/>
      <c r="Y54" s="6"/>
      <c r="Z54" s="6"/>
      <c r="AA54" s="6"/>
      <c r="AB54" s="24">
        <f>SUM(U54:AA54)</f>
        <v>4</v>
      </c>
      <c r="AC54" s="23">
        <v>12</v>
      </c>
      <c r="AD54" s="6"/>
      <c r="AE54" s="6"/>
      <c r="AF54" s="6"/>
      <c r="AG54" s="6"/>
      <c r="AH54" s="6"/>
      <c r="AI54" s="15"/>
      <c r="AJ54" s="24">
        <f t="shared" si="8"/>
        <v>12</v>
      </c>
      <c r="AK54" s="25">
        <f t="shared" si="9"/>
        <v>432</v>
      </c>
      <c r="AL54" s="102">
        <f>(M54*U54)*36</f>
        <v>1584</v>
      </c>
      <c r="AM54" s="5"/>
      <c r="AN54" s="5"/>
    </row>
    <row r="55" spans="1:40" x14ac:dyDescent="0.25">
      <c r="A55" s="188"/>
      <c r="B55" s="167" t="s">
        <v>62</v>
      </c>
      <c r="C55" s="165">
        <v>25</v>
      </c>
      <c r="D55" s="163" t="s">
        <v>63</v>
      </c>
      <c r="E55" s="6">
        <v>1</v>
      </c>
      <c r="F55" s="6"/>
      <c r="G55" s="6"/>
      <c r="H55" s="6"/>
      <c r="I55" s="6"/>
      <c r="J55" s="6"/>
      <c r="K55" s="6"/>
      <c r="L55" s="87"/>
      <c r="M55" s="6">
        <v>10</v>
      </c>
      <c r="N55" s="6"/>
      <c r="O55" s="6"/>
      <c r="P55" s="6"/>
      <c r="Q55" s="6"/>
      <c r="R55" s="6"/>
      <c r="S55" s="6"/>
      <c r="T55" s="8">
        <f t="shared" si="7"/>
        <v>10</v>
      </c>
      <c r="U55" s="6">
        <v>3</v>
      </c>
      <c r="V55" s="6"/>
      <c r="W55" s="6"/>
      <c r="X55" s="6"/>
      <c r="Y55" s="6"/>
      <c r="Z55" s="6"/>
      <c r="AA55" s="6"/>
      <c r="AB55" s="6"/>
      <c r="AC55" s="6">
        <v>3</v>
      </c>
      <c r="AD55" s="6"/>
      <c r="AE55" s="6"/>
      <c r="AF55" s="6"/>
      <c r="AG55" s="6"/>
      <c r="AH55" s="6"/>
      <c r="AI55" s="6"/>
      <c r="AJ55" s="6">
        <f t="shared" si="8"/>
        <v>3</v>
      </c>
      <c r="AK55" s="6">
        <f t="shared" si="9"/>
        <v>108</v>
      </c>
      <c r="AL55" s="141">
        <f>(M55*U55)*36</f>
        <v>1080</v>
      </c>
      <c r="AM55" s="5"/>
      <c r="AN55" s="5"/>
    </row>
    <row r="56" spans="1:40" x14ac:dyDescent="0.25">
      <c r="A56" s="188"/>
      <c r="B56" s="167"/>
      <c r="C56" s="166"/>
      <c r="D56" s="164"/>
      <c r="E56" s="6">
        <v>1</v>
      </c>
      <c r="F56" s="6"/>
      <c r="G56" s="6"/>
      <c r="H56" s="6"/>
      <c r="I56" s="6"/>
      <c r="J56" s="6"/>
      <c r="K56" s="6"/>
      <c r="L56" s="87"/>
      <c r="M56" s="6">
        <v>8</v>
      </c>
      <c r="N56" s="6"/>
      <c r="O56" s="6"/>
      <c r="P56" s="6"/>
      <c r="Q56" s="6"/>
      <c r="R56" s="6"/>
      <c r="S56" s="6"/>
      <c r="T56" s="8">
        <f t="shared" si="7"/>
        <v>8</v>
      </c>
      <c r="U56" s="6">
        <v>6</v>
      </c>
      <c r="V56" s="6"/>
      <c r="W56" s="6"/>
      <c r="X56" s="6"/>
      <c r="Y56" s="6"/>
      <c r="Z56" s="6"/>
      <c r="AA56" s="6"/>
      <c r="AB56" s="6"/>
      <c r="AC56" s="6">
        <v>6</v>
      </c>
      <c r="AD56" s="6"/>
      <c r="AE56" s="6"/>
      <c r="AF56" s="6"/>
      <c r="AG56" s="6"/>
      <c r="AH56" s="6"/>
      <c r="AI56" s="6"/>
      <c r="AJ56" s="6">
        <f t="shared" si="8"/>
        <v>6</v>
      </c>
      <c r="AK56" s="6">
        <f t="shared" si="9"/>
        <v>216</v>
      </c>
      <c r="AL56" s="8">
        <f>(M56*U56)*36</f>
        <v>1728</v>
      </c>
      <c r="AM56" s="5"/>
      <c r="AN56" s="5"/>
    </row>
    <row r="57" spans="1:40" ht="16.5" thickBot="1" x14ac:dyDescent="0.3">
      <c r="A57" s="188"/>
      <c r="B57" s="45" t="s">
        <v>66</v>
      </c>
      <c r="C57" s="166"/>
      <c r="D57" s="53" t="s">
        <v>63</v>
      </c>
      <c r="E57" s="87">
        <f>SUM(E55:E56)</f>
        <v>2</v>
      </c>
      <c r="F57" s="87"/>
      <c r="G57" s="87"/>
      <c r="H57" s="87"/>
      <c r="I57" s="87"/>
      <c r="J57" s="87"/>
      <c r="K57" s="87"/>
      <c r="L57" s="87">
        <f>SUM(E57:K57)</f>
        <v>2</v>
      </c>
      <c r="M57" s="87">
        <f>SUM(M55:M56)</f>
        <v>18</v>
      </c>
      <c r="N57" s="87"/>
      <c r="O57" s="87"/>
      <c r="P57" s="87"/>
      <c r="Q57" s="87"/>
      <c r="R57" s="87"/>
      <c r="S57" s="87"/>
      <c r="T57" s="108">
        <f t="shared" si="7"/>
        <v>18</v>
      </c>
      <c r="U57" s="87"/>
      <c r="V57" s="87"/>
      <c r="W57" s="87"/>
      <c r="X57" s="87"/>
      <c r="Y57" s="87"/>
      <c r="Z57" s="87"/>
      <c r="AA57" s="87"/>
      <c r="AB57" s="87"/>
      <c r="AC57" s="87">
        <f>SUM(AC55:AC56)</f>
        <v>9</v>
      </c>
      <c r="AD57" s="87"/>
      <c r="AE57" s="87"/>
      <c r="AF57" s="87"/>
      <c r="AG57" s="87"/>
      <c r="AH57" s="87"/>
      <c r="AI57" s="87"/>
      <c r="AJ57" s="87">
        <f t="shared" si="8"/>
        <v>9</v>
      </c>
      <c r="AK57" s="87">
        <f>SUM(AK55:AK56)</f>
        <v>324</v>
      </c>
      <c r="AL57" s="145">
        <f>SUM(AL55:AL56)</f>
        <v>2808</v>
      </c>
      <c r="AM57" s="5"/>
      <c r="AN57" s="5"/>
    </row>
    <row r="58" spans="1:40" ht="16.5" thickBot="1" x14ac:dyDescent="0.3">
      <c r="A58" s="188"/>
      <c r="B58" s="74" t="s">
        <v>58</v>
      </c>
      <c r="C58" s="80"/>
      <c r="D58" s="79" t="s">
        <v>51</v>
      </c>
      <c r="E58" s="78">
        <v>2</v>
      </c>
      <c r="F58" s="76"/>
      <c r="G58" s="76"/>
      <c r="H58" s="76"/>
      <c r="I58" s="76"/>
      <c r="J58" s="76"/>
      <c r="K58" s="76"/>
      <c r="L58" s="99">
        <f>SUM(E58:K58)</f>
        <v>2</v>
      </c>
      <c r="M58" s="75">
        <v>18</v>
      </c>
      <c r="N58" s="76"/>
      <c r="O58" s="76"/>
      <c r="P58" s="76"/>
      <c r="Q58" s="76"/>
      <c r="R58" s="76"/>
      <c r="S58" s="76"/>
      <c r="T58" s="136">
        <f t="shared" si="7"/>
        <v>18</v>
      </c>
      <c r="U58" s="78">
        <v>3</v>
      </c>
      <c r="V58" s="76"/>
      <c r="W58" s="76"/>
      <c r="X58" s="76"/>
      <c r="Y58" s="76"/>
      <c r="Z58" s="76"/>
      <c r="AA58" s="76"/>
      <c r="AB58" s="99"/>
      <c r="AC58" s="78">
        <v>6</v>
      </c>
      <c r="AD58" s="76"/>
      <c r="AE58" s="76"/>
      <c r="AF58" s="76"/>
      <c r="AG58" s="76"/>
      <c r="AH58" s="76"/>
      <c r="AI58" s="77"/>
      <c r="AJ58" s="99">
        <f t="shared" si="8"/>
        <v>6</v>
      </c>
      <c r="AK58" s="50">
        <f>AC58*36</f>
        <v>216</v>
      </c>
      <c r="AL58" s="128">
        <f>(M58*U58)*36</f>
        <v>1944</v>
      </c>
      <c r="AM58" s="5"/>
      <c r="AN58" s="5"/>
    </row>
    <row r="59" spans="1:40" ht="16.5" thickBot="1" x14ac:dyDescent="0.3">
      <c r="A59" s="189"/>
      <c r="B59" s="150" t="s">
        <v>67</v>
      </c>
      <c r="C59" s="80"/>
      <c r="D59" s="79"/>
      <c r="E59" s="78"/>
      <c r="F59" s="76"/>
      <c r="G59" s="76"/>
      <c r="H59" s="76"/>
      <c r="I59" s="76"/>
      <c r="J59" s="76"/>
      <c r="K59" s="76"/>
      <c r="L59" s="99"/>
      <c r="M59" s="75"/>
      <c r="N59" s="76"/>
      <c r="O59" s="76"/>
      <c r="P59" s="76"/>
      <c r="Q59" s="76"/>
      <c r="R59" s="76"/>
      <c r="S59" s="76"/>
      <c r="T59" s="151">
        <f>T49+T50+T51+T52+T53+T54+T57+T58</f>
        <v>322</v>
      </c>
      <c r="U59" s="78"/>
      <c r="V59" s="76"/>
      <c r="W59" s="76"/>
      <c r="X59" s="76"/>
      <c r="Y59" s="76"/>
      <c r="Z59" s="76"/>
      <c r="AA59" s="76"/>
      <c r="AB59" s="99"/>
      <c r="AC59" s="78"/>
      <c r="AD59" s="76"/>
      <c r="AE59" s="76"/>
      <c r="AF59" s="76"/>
      <c r="AG59" s="76"/>
      <c r="AH59" s="76"/>
      <c r="AI59" s="77"/>
      <c r="AJ59" s="99"/>
      <c r="AK59" s="50"/>
      <c r="AL59" s="150">
        <f>AL49+AL50+AL51+AL52+AL53+AL54+AL57+AL58</f>
        <v>45468</v>
      </c>
      <c r="AM59" s="5"/>
      <c r="AN59" s="5"/>
    </row>
    <row r="60" spans="1:40" ht="36" customHeight="1" x14ac:dyDescent="0.25">
      <c r="A60" s="154" t="s">
        <v>61</v>
      </c>
      <c r="B60" s="125" t="s">
        <v>56</v>
      </c>
      <c r="C60" s="44"/>
      <c r="D60" s="112" t="s">
        <v>51</v>
      </c>
      <c r="E60" s="34">
        <v>1</v>
      </c>
      <c r="F60" s="17"/>
      <c r="G60" s="17"/>
      <c r="H60" s="17"/>
      <c r="I60" s="17"/>
      <c r="J60" s="17"/>
      <c r="K60" s="17"/>
      <c r="L60" s="21">
        <f>SUM(E60:K60)</f>
        <v>1</v>
      </c>
      <c r="M60" s="34">
        <v>18</v>
      </c>
      <c r="N60" s="17"/>
      <c r="O60" s="17"/>
      <c r="P60" s="17"/>
      <c r="Q60" s="17"/>
      <c r="R60" s="17"/>
      <c r="S60" s="17"/>
      <c r="T60" s="135">
        <f>SUM(M60:S60)</f>
        <v>18</v>
      </c>
      <c r="U60" s="20">
        <v>6</v>
      </c>
      <c r="V60" s="17"/>
      <c r="W60" s="17"/>
      <c r="X60" s="17"/>
      <c r="Y60" s="17"/>
      <c r="Z60" s="17"/>
      <c r="AA60" s="17"/>
      <c r="AB60" s="21"/>
      <c r="AC60" s="34">
        <v>6</v>
      </c>
      <c r="AD60" s="17"/>
      <c r="AE60" s="17"/>
      <c r="AF60" s="17"/>
      <c r="AG60" s="17"/>
      <c r="AH60" s="17"/>
      <c r="AI60" s="18"/>
      <c r="AJ60" s="18">
        <f>SUM(AC60:AI60)</f>
        <v>6</v>
      </c>
      <c r="AK60" s="90">
        <f>AC60*36</f>
        <v>216</v>
      </c>
      <c r="AL60" s="142">
        <f>(M60*U60)*36</f>
        <v>3888</v>
      </c>
      <c r="AM60" s="5"/>
      <c r="AN60" s="5"/>
    </row>
    <row r="61" spans="1:40" ht="36" customHeight="1" thickBot="1" x14ac:dyDescent="0.3">
      <c r="A61" s="155"/>
      <c r="B61" s="49" t="s">
        <v>57</v>
      </c>
      <c r="C61" s="67"/>
      <c r="D61" s="113" t="s">
        <v>51</v>
      </c>
      <c r="E61" s="85">
        <v>1</v>
      </c>
      <c r="F61" s="83"/>
      <c r="G61" s="83"/>
      <c r="H61" s="83"/>
      <c r="I61" s="83"/>
      <c r="J61" s="83"/>
      <c r="K61" s="83"/>
      <c r="L61" s="84">
        <f>SUM(E61:K61)</f>
        <v>1</v>
      </c>
      <c r="M61" s="85">
        <v>11</v>
      </c>
      <c r="N61" s="83"/>
      <c r="O61" s="83"/>
      <c r="P61" s="83"/>
      <c r="Q61" s="83"/>
      <c r="R61" s="83"/>
      <c r="S61" s="83"/>
      <c r="T61" s="64">
        <f>SUM(M61:S61)</f>
        <v>11</v>
      </c>
      <c r="U61" s="82">
        <v>6</v>
      </c>
      <c r="V61" s="83"/>
      <c r="W61" s="83"/>
      <c r="X61" s="83"/>
      <c r="Y61" s="83"/>
      <c r="Z61" s="83"/>
      <c r="AA61" s="83"/>
      <c r="AB61" s="84"/>
      <c r="AC61" s="85">
        <v>6</v>
      </c>
      <c r="AD61" s="83"/>
      <c r="AE61" s="83"/>
      <c r="AF61" s="83"/>
      <c r="AG61" s="83"/>
      <c r="AH61" s="83"/>
      <c r="AI61" s="86"/>
      <c r="AJ61" s="86">
        <f>SUM(AC61:AI61)</f>
        <v>6</v>
      </c>
      <c r="AK61" s="49">
        <f>AC61*36</f>
        <v>216</v>
      </c>
      <c r="AL61" s="143">
        <f>(M61*U61)*36</f>
        <v>2376</v>
      </c>
      <c r="AM61" s="5"/>
      <c r="AN61" s="5"/>
    </row>
    <row r="62" spans="1:40" ht="36" customHeight="1" thickBot="1" x14ac:dyDescent="0.3">
      <c r="A62" s="156"/>
      <c r="B62" s="114" t="s">
        <v>66</v>
      </c>
      <c r="C62" s="81">
        <v>26</v>
      </c>
      <c r="D62" s="115" t="s">
        <v>51</v>
      </c>
      <c r="E62" s="46">
        <f>SUM(E59:E61)</f>
        <v>2</v>
      </c>
      <c r="F62" s="47"/>
      <c r="G62" s="47"/>
      <c r="H62" s="47"/>
      <c r="I62" s="47"/>
      <c r="J62" s="47"/>
      <c r="K62" s="47"/>
      <c r="L62" s="48">
        <f>SUM(E62:K62)</f>
        <v>2</v>
      </c>
      <c r="M62" s="116">
        <f>SUM(M59:M61)</f>
        <v>29</v>
      </c>
      <c r="N62" s="47"/>
      <c r="O62" s="47"/>
      <c r="P62" s="47"/>
      <c r="Q62" s="47"/>
      <c r="R62" s="47"/>
      <c r="S62" s="47"/>
      <c r="T62" s="137">
        <f>SUM(M62:S62)</f>
        <v>29</v>
      </c>
      <c r="U62" s="46"/>
      <c r="V62" s="47"/>
      <c r="W62" s="47"/>
      <c r="X62" s="47"/>
      <c r="Y62" s="47"/>
      <c r="Z62" s="47"/>
      <c r="AA62" s="47"/>
      <c r="AB62" s="48"/>
      <c r="AC62" s="46">
        <f>SUM(AC59:AC61)</f>
        <v>12</v>
      </c>
      <c r="AD62" s="47"/>
      <c r="AE62" s="47"/>
      <c r="AF62" s="47"/>
      <c r="AG62" s="47"/>
      <c r="AH62" s="47"/>
      <c r="AI62" s="47"/>
      <c r="AJ62" s="48">
        <f>SUM(AC62:AI62)</f>
        <v>12</v>
      </c>
      <c r="AK62" s="81">
        <f>SUM(AK59:AK61)</f>
        <v>432</v>
      </c>
      <c r="AL62" s="146">
        <f>SUM(AL60:AL61)</f>
        <v>6264</v>
      </c>
      <c r="AM62" s="5"/>
      <c r="AN62" s="5"/>
    </row>
    <row r="63" spans="1:40" ht="20.25" customHeight="1" thickBot="1" x14ac:dyDescent="0.3">
      <c r="A63" s="19"/>
      <c r="B63" s="152" t="s">
        <v>67</v>
      </c>
      <c r="C63" s="88"/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152">
        <f>SUM(T60:T61)</f>
        <v>29</v>
      </c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153">
        <f>AL60+AL61</f>
        <v>6264</v>
      </c>
      <c r="AM63" s="38"/>
      <c r="AN63" s="38"/>
    </row>
    <row r="64" spans="1:40" x14ac:dyDescent="0.25">
      <c r="A64" s="5"/>
      <c r="B64" s="5"/>
      <c r="C64" s="5"/>
      <c r="D64" s="5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38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38"/>
      <c r="AM64" s="5"/>
      <c r="AN64" s="5"/>
    </row>
    <row r="65" spans="1:38" x14ac:dyDescent="0.25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</row>
    <row r="66" spans="1:38" x14ac:dyDescent="0.25">
      <c r="T66" s="130">
        <f>T12+T48+T59+T63</f>
        <v>1710</v>
      </c>
      <c r="AK66" s="14" t="s">
        <v>69</v>
      </c>
      <c r="AL66" s="130">
        <f>AL12+AL48+AL59+AL63</f>
        <v>230364</v>
      </c>
    </row>
    <row r="69" spans="1:38" x14ac:dyDescent="0.25">
      <c r="T69" s="138"/>
    </row>
  </sheetData>
  <mergeCells count="53">
    <mergeCell ref="A1:B1"/>
    <mergeCell ref="M1:T1"/>
    <mergeCell ref="AQ1:AY1"/>
    <mergeCell ref="A2:AB2"/>
    <mergeCell ref="A3:AB3"/>
    <mergeCell ref="AL7:AL8"/>
    <mergeCell ref="A9:A12"/>
    <mergeCell ref="A5:AB5"/>
    <mergeCell ref="A7:A8"/>
    <mergeCell ref="B7:B8"/>
    <mergeCell ref="AC7:AJ7"/>
    <mergeCell ref="A4:AB4"/>
    <mergeCell ref="AK7:AK8"/>
    <mergeCell ref="E7:L7"/>
    <mergeCell ref="C7:C8"/>
    <mergeCell ref="A65:AB65"/>
    <mergeCell ref="D7:D8"/>
    <mergeCell ref="M7:T7"/>
    <mergeCell ref="U7:AB7"/>
    <mergeCell ref="C39:C41"/>
    <mergeCell ref="C42:C44"/>
    <mergeCell ref="B42:B44"/>
    <mergeCell ref="D9:D10"/>
    <mergeCell ref="D18:D19"/>
    <mergeCell ref="B9:B10"/>
    <mergeCell ref="B18:B19"/>
    <mergeCell ref="B21:B22"/>
    <mergeCell ref="A13:A48"/>
    <mergeCell ref="B28:B29"/>
    <mergeCell ref="A49:A59"/>
    <mergeCell ref="C25:C27"/>
    <mergeCell ref="B32:B33"/>
    <mergeCell ref="D32:D33"/>
    <mergeCell ref="B39:B40"/>
    <mergeCell ref="D39:D40"/>
    <mergeCell ref="D21:D22"/>
    <mergeCell ref="D25:D26"/>
    <mergeCell ref="C28:C30"/>
    <mergeCell ref="C32:C34"/>
    <mergeCell ref="C36:C38"/>
    <mergeCell ref="B25:B26"/>
    <mergeCell ref="D42:D43"/>
    <mergeCell ref="D45:D46"/>
    <mergeCell ref="C9:C12"/>
    <mergeCell ref="C18:C20"/>
    <mergeCell ref="C21:C23"/>
    <mergeCell ref="D28:D29"/>
    <mergeCell ref="A60:A62"/>
    <mergeCell ref="C45:C47"/>
    <mergeCell ref="B45:B47"/>
    <mergeCell ref="D55:D56"/>
    <mergeCell ref="C55:C57"/>
    <mergeCell ref="B55:B56"/>
  </mergeCells>
  <printOptions horizontalCentered="1"/>
  <pageMargins left="0.51181102362204722" right="0.31496062992125984" top="0.55118110236220474" bottom="0.55118110236220474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уч.план доп</vt:lpstr>
      <vt:lpstr>'уч.план доп'!Область_печати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2021-10-05T05:53:03Z</dcterms:modified>
</cp:coreProperties>
</file>