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2" activeTab="2"/>
  </bookViews>
  <sheets>
    <sheet name="уч.план" sheetId="5" r:id="rId1"/>
    <sheet name="уч.план дом." sheetId="18" r:id="rId2"/>
    <sheet name="уч.план доп" sheetId="17" r:id="rId3"/>
  </sheets>
  <definedNames>
    <definedName name="_xlnm.Print_Area" localSheetId="0">уч.план!$A$1:$I$55</definedName>
    <definedName name="_xlnm.Print_Area" localSheetId="2">'уч.план доп'!$A$1:$Q$72</definedName>
  </definedNames>
  <calcPr calcId="162913"/>
</workbook>
</file>

<file path=xl/calcChain.xml><?xml version="1.0" encoding="utf-8"?>
<calcChain xmlns="http://schemas.openxmlformats.org/spreadsheetml/2006/main">
  <c r="F11" i="17" l="1"/>
  <c r="G11" i="17"/>
  <c r="H11" i="17"/>
  <c r="L11" i="17"/>
  <c r="M11" i="17"/>
  <c r="O11" i="17" s="1"/>
  <c r="P11" i="17" s="1"/>
  <c r="I11" i="17" l="1"/>
  <c r="Q11" i="17" s="1"/>
  <c r="L13" i="17"/>
  <c r="L14" i="17"/>
  <c r="L15" i="17"/>
  <c r="L17" i="17"/>
  <c r="L18" i="17"/>
  <c r="L19" i="17"/>
  <c r="L21" i="17"/>
  <c r="L22" i="17"/>
  <c r="L23" i="17"/>
  <c r="L25" i="17"/>
  <c r="L26" i="17"/>
  <c r="L27" i="17"/>
  <c r="L29" i="17"/>
  <c r="L30" i="17"/>
  <c r="L31" i="17"/>
  <c r="L33" i="17"/>
  <c r="L34" i="17"/>
  <c r="L35" i="17"/>
  <c r="L37" i="17"/>
  <c r="L38" i="17"/>
  <c r="L39" i="17"/>
  <c r="L41" i="17"/>
  <c r="L42" i="17"/>
  <c r="L43" i="17"/>
  <c r="L45" i="17"/>
  <c r="L46" i="17"/>
  <c r="L47" i="17"/>
  <c r="L49" i="17"/>
  <c r="L50" i="17"/>
  <c r="L51" i="17"/>
  <c r="L53" i="17"/>
  <c r="L54" i="17"/>
  <c r="L55" i="17"/>
  <c r="L10" i="17"/>
  <c r="L9" i="17"/>
  <c r="K57" i="17"/>
  <c r="F13" i="17"/>
  <c r="M13" i="17" s="1"/>
  <c r="F14" i="17"/>
  <c r="M14" i="17" s="1"/>
  <c r="O14" i="17" s="1"/>
  <c r="F15" i="17"/>
  <c r="M15" i="17" s="1"/>
  <c r="O15" i="17" s="1"/>
  <c r="F17" i="17"/>
  <c r="M17" i="17" s="1"/>
  <c r="O17" i="17" s="1"/>
  <c r="F18" i="17"/>
  <c r="M18" i="17" s="1"/>
  <c r="O18" i="17" s="1"/>
  <c r="F19" i="17"/>
  <c r="M19" i="17" s="1"/>
  <c r="O19" i="17" s="1"/>
  <c r="F21" i="17"/>
  <c r="M21" i="17" s="1"/>
  <c r="F22" i="17"/>
  <c r="F23" i="17"/>
  <c r="M23" i="17" s="1"/>
  <c r="O23" i="17" s="1"/>
  <c r="F25" i="17"/>
  <c r="M25" i="17" s="1"/>
  <c r="F26" i="17"/>
  <c r="M26" i="17" s="1"/>
  <c r="O26" i="17" s="1"/>
  <c r="F27" i="17"/>
  <c r="M27" i="17" s="1"/>
  <c r="O27" i="17" s="1"/>
  <c r="F29" i="17"/>
  <c r="M29" i="17" s="1"/>
  <c r="F30" i="17"/>
  <c r="M30" i="17" s="1"/>
  <c r="O30" i="17" s="1"/>
  <c r="F31" i="17"/>
  <c r="M31" i="17" s="1"/>
  <c r="O31" i="17" s="1"/>
  <c r="F33" i="17"/>
  <c r="M33" i="17" s="1"/>
  <c r="F34" i="17"/>
  <c r="M34" i="17" s="1"/>
  <c r="O34" i="17" s="1"/>
  <c r="F35" i="17"/>
  <c r="M35" i="17" s="1"/>
  <c r="O35" i="17" s="1"/>
  <c r="F37" i="17"/>
  <c r="M37" i="17" s="1"/>
  <c r="F38" i="17"/>
  <c r="M38" i="17" s="1"/>
  <c r="O38" i="17" s="1"/>
  <c r="F39" i="17"/>
  <c r="M39" i="17" s="1"/>
  <c r="O39" i="17" s="1"/>
  <c r="F41" i="17"/>
  <c r="M41" i="17" s="1"/>
  <c r="O41" i="17" s="1"/>
  <c r="F42" i="17"/>
  <c r="M42" i="17" s="1"/>
  <c r="O42" i="17" s="1"/>
  <c r="F43" i="17"/>
  <c r="F45" i="17"/>
  <c r="M45" i="17" s="1"/>
  <c r="F46" i="17"/>
  <c r="M46" i="17" s="1"/>
  <c r="O46" i="17" s="1"/>
  <c r="F47" i="17"/>
  <c r="M47" i="17" s="1"/>
  <c r="O47" i="17" s="1"/>
  <c r="F49" i="17"/>
  <c r="M49" i="17" s="1"/>
  <c r="O49" i="17" s="1"/>
  <c r="F50" i="17"/>
  <c r="M50" i="17" s="1"/>
  <c r="O50" i="17" s="1"/>
  <c r="F51" i="17"/>
  <c r="M51" i="17" s="1"/>
  <c r="O51" i="17" s="1"/>
  <c r="F53" i="17"/>
  <c r="M53" i="17" s="1"/>
  <c r="O53" i="17" s="1"/>
  <c r="F54" i="17"/>
  <c r="M54" i="17" s="1"/>
  <c r="O54" i="17" s="1"/>
  <c r="F55" i="17"/>
  <c r="M55" i="17" s="1"/>
  <c r="O55" i="17" s="1"/>
  <c r="M22" i="17"/>
  <c r="O22" i="17" s="1"/>
  <c r="M43" i="17"/>
  <c r="O43" i="17" s="1"/>
  <c r="J16" i="17"/>
  <c r="L16" i="17" s="1"/>
  <c r="J20" i="17"/>
  <c r="J24" i="17"/>
  <c r="L24" i="17" s="1"/>
  <c r="J28" i="17"/>
  <c r="L28" i="17" s="1"/>
  <c r="J32" i="17"/>
  <c r="L32" i="17" s="1"/>
  <c r="J36" i="17"/>
  <c r="L36" i="17" s="1"/>
  <c r="J40" i="17"/>
  <c r="L40" i="17" s="1"/>
  <c r="J44" i="17"/>
  <c r="L44" i="17" s="1"/>
  <c r="J48" i="17"/>
  <c r="L48" i="17" s="1"/>
  <c r="J52" i="17"/>
  <c r="L52" i="17" s="1"/>
  <c r="J56" i="17"/>
  <c r="L56" i="17" s="1"/>
  <c r="J12" i="17"/>
  <c r="L12" i="17" s="1"/>
  <c r="M24" i="17" l="1"/>
  <c r="J57" i="17"/>
  <c r="L20" i="17"/>
  <c r="L57" i="17" s="1"/>
  <c r="M20" i="17"/>
  <c r="M56" i="17"/>
  <c r="M44" i="17"/>
  <c r="M48" i="17"/>
  <c r="O45" i="17"/>
  <c r="M36" i="17"/>
  <c r="O33" i="17"/>
  <c r="M40" i="17"/>
  <c r="O37" i="17"/>
  <c r="M28" i="17"/>
  <c r="O25" i="17"/>
  <c r="M32" i="17"/>
  <c r="M16" i="17"/>
  <c r="O21" i="17"/>
  <c r="O13" i="17"/>
  <c r="O29" i="17"/>
  <c r="M52" i="17"/>
  <c r="E56" i="17" l="1"/>
  <c r="N56" i="17"/>
  <c r="O56" i="17" s="1"/>
  <c r="D56" i="17"/>
  <c r="E52" i="17"/>
  <c r="N52" i="17"/>
  <c r="O52" i="17" s="1"/>
  <c r="D52" i="17"/>
  <c r="E48" i="17"/>
  <c r="N48" i="17"/>
  <c r="O48" i="17" s="1"/>
  <c r="D48" i="17"/>
  <c r="E44" i="17"/>
  <c r="N44" i="17"/>
  <c r="O44" i="17" s="1"/>
  <c r="D44" i="17"/>
  <c r="E40" i="17"/>
  <c r="N40" i="17"/>
  <c r="O40" i="17" s="1"/>
  <c r="D40" i="17"/>
  <c r="E36" i="17"/>
  <c r="N36" i="17"/>
  <c r="O36" i="17" s="1"/>
  <c r="D36" i="17"/>
  <c r="E32" i="17"/>
  <c r="N32" i="17"/>
  <c r="O32" i="17" s="1"/>
  <c r="D32" i="17"/>
  <c r="E28" i="17"/>
  <c r="N28" i="17"/>
  <c r="O28" i="17" s="1"/>
  <c r="D28" i="17"/>
  <c r="E24" i="17"/>
  <c r="N24" i="17"/>
  <c r="O24" i="17" s="1"/>
  <c r="D24" i="17"/>
  <c r="E20" i="17"/>
  <c r="N20" i="17"/>
  <c r="O20" i="17" s="1"/>
  <c r="D20" i="17"/>
  <c r="E16" i="17"/>
  <c r="N16" i="17"/>
  <c r="O16" i="17" s="1"/>
  <c r="D16" i="17"/>
  <c r="E12" i="17"/>
  <c r="N12" i="17"/>
  <c r="D12" i="17"/>
  <c r="D57" i="17" l="1"/>
  <c r="F20" i="17"/>
  <c r="F36" i="17"/>
  <c r="F52" i="17"/>
  <c r="F24" i="17"/>
  <c r="F40" i="17"/>
  <c r="F56" i="17"/>
  <c r="F28" i="17"/>
  <c r="F44" i="17"/>
  <c r="F12" i="17"/>
  <c r="F16" i="17"/>
  <c r="F32" i="17"/>
  <c r="F48" i="17"/>
  <c r="E57" i="17"/>
  <c r="N57" i="17"/>
  <c r="P55" i="17"/>
  <c r="H55" i="17"/>
  <c r="G55" i="17"/>
  <c r="P54" i="17"/>
  <c r="H54" i="17"/>
  <c r="G54" i="17"/>
  <c r="H53" i="17"/>
  <c r="G53" i="17"/>
  <c r="H51" i="17"/>
  <c r="G51" i="17"/>
  <c r="P51" i="17"/>
  <c r="P50" i="17"/>
  <c r="H50" i="17"/>
  <c r="G50" i="17"/>
  <c r="H49" i="17"/>
  <c r="G49" i="17"/>
  <c r="H47" i="17"/>
  <c r="G47" i="17"/>
  <c r="P47" i="17"/>
  <c r="H46" i="17"/>
  <c r="G46" i="17"/>
  <c r="P46" i="17"/>
  <c r="H45" i="17"/>
  <c r="G45" i="17"/>
  <c r="H43" i="17"/>
  <c r="G43" i="17"/>
  <c r="P43" i="17"/>
  <c r="P42" i="17"/>
  <c r="H42" i="17"/>
  <c r="G42" i="17"/>
  <c r="H41" i="17"/>
  <c r="G41" i="17"/>
  <c r="H39" i="17"/>
  <c r="G39" i="17"/>
  <c r="P39" i="17"/>
  <c r="H38" i="17"/>
  <c r="G38" i="17"/>
  <c r="P38" i="17"/>
  <c r="H37" i="17"/>
  <c r="G37" i="17"/>
  <c r="P35" i="17"/>
  <c r="H35" i="17"/>
  <c r="G35" i="17"/>
  <c r="H34" i="17"/>
  <c r="G34" i="17"/>
  <c r="P34" i="17"/>
  <c r="H33" i="17"/>
  <c r="G33" i="17"/>
  <c r="P31" i="17"/>
  <c r="H31" i="17"/>
  <c r="G31" i="17"/>
  <c r="P30" i="17"/>
  <c r="H30" i="17"/>
  <c r="G30" i="17"/>
  <c r="H29" i="17"/>
  <c r="G29" i="17"/>
  <c r="H27" i="17"/>
  <c r="G27" i="17"/>
  <c r="P27" i="17"/>
  <c r="P26" i="17"/>
  <c r="H26" i="17"/>
  <c r="G26" i="17"/>
  <c r="H25" i="17"/>
  <c r="G25" i="17"/>
  <c r="H23" i="17"/>
  <c r="G23" i="17"/>
  <c r="P23" i="17"/>
  <c r="H22" i="17"/>
  <c r="G22" i="17"/>
  <c r="P22" i="17"/>
  <c r="H21" i="17"/>
  <c r="G21" i="17"/>
  <c r="P19" i="17"/>
  <c r="H19" i="17"/>
  <c r="G19" i="17"/>
  <c r="P18" i="17"/>
  <c r="H18" i="17"/>
  <c r="G18" i="17"/>
  <c r="H17" i="17"/>
  <c r="G17" i="17"/>
  <c r="H15" i="17"/>
  <c r="G15" i="17"/>
  <c r="P15" i="17"/>
  <c r="H14" i="17"/>
  <c r="G14" i="17"/>
  <c r="P14" i="17"/>
  <c r="H13" i="17"/>
  <c r="G13" i="17"/>
  <c r="H10" i="17"/>
  <c r="G10" i="17"/>
  <c r="F10" i="17"/>
  <c r="H9" i="17"/>
  <c r="G9" i="17"/>
  <c r="F9" i="17"/>
  <c r="M9" i="17" s="1"/>
  <c r="O9" i="17" s="1"/>
  <c r="P9" i="17" s="1"/>
  <c r="I13" i="17" l="1"/>
  <c r="Q13" i="17" s="1"/>
  <c r="F57" i="17"/>
  <c r="I9" i="17"/>
  <c r="Q9" i="17" s="1"/>
  <c r="I14" i="17"/>
  <c r="Q14" i="17" s="1"/>
  <c r="I19" i="17"/>
  <c r="Q19" i="17" s="1"/>
  <c r="I22" i="17"/>
  <c r="Q22" i="17" s="1"/>
  <c r="I31" i="17"/>
  <c r="Q31" i="17" s="1"/>
  <c r="I34" i="17"/>
  <c r="Q34" i="17" s="1"/>
  <c r="I35" i="17"/>
  <c r="Q35" i="17" s="1"/>
  <c r="I38" i="17"/>
  <c r="Q38" i="17" s="1"/>
  <c r="I46" i="17"/>
  <c r="Q46" i="17" s="1"/>
  <c r="I55" i="17"/>
  <c r="Q55" i="17" s="1"/>
  <c r="I17" i="17"/>
  <c r="Q17" i="17" s="1"/>
  <c r="G20" i="17"/>
  <c r="I21" i="17"/>
  <c r="Q21" i="17" s="1"/>
  <c r="G24" i="17"/>
  <c r="I25" i="17"/>
  <c r="Q25" i="17" s="1"/>
  <c r="G28" i="17"/>
  <c r="I29" i="17"/>
  <c r="Q29" i="17" s="1"/>
  <c r="G32" i="17"/>
  <c r="I33" i="17"/>
  <c r="Q33" i="17" s="1"/>
  <c r="Q36" i="17" s="1"/>
  <c r="G36" i="17"/>
  <c r="I37" i="17"/>
  <c r="Q37" i="17" s="1"/>
  <c r="G40" i="17"/>
  <c r="I41" i="17"/>
  <c r="Q41" i="17" s="1"/>
  <c r="G44" i="17"/>
  <c r="I45" i="17"/>
  <c r="Q45" i="17" s="1"/>
  <c r="G48" i="17"/>
  <c r="I49" i="17"/>
  <c r="Q49" i="17" s="1"/>
  <c r="G52" i="17"/>
  <c r="I53" i="17"/>
  <c r="Q53" i="17" s="1"/>
  <c r="G56" i="17"/>
  <c r="H12" i="17"/>
  <c r="H16" i="17"/>
  <c r="H20" i="17"/>
  <c r="H24" i="17"/>
  <c r="H28" i="17"/>
  <c r="H32" i="17"/>
  <c r="H36" i="17"/>
  <c r="H40" i="17"/>
  <c r="H44" i="17"/>
  <c r="H48" i="17"/>
  <c r="H52" i="17"/>
  <c r="H56" i="17"/>
  <c r="I15" i="17"/>
  <c r="Q15" i="17" s="1"/>
  <c r="I18" i="17"/>
  <c r="Q18" i="17" s="1"/>
  <c r="I23" i="17"/>
  <c r="Q23" i="17" s="1"/>
  <c r="I26" i="17"/>
  <c r="Q26" i="17" s="1"/>
  <c r="I27" i="17"/>
  <c r="Q27" i="17" s="1"/>
  <c r="I30" i="17"/>
  <c r="Q30" i="17" s="1"/>
  <c r="I39" i="17"/>
  <c r="Q39" i="17" s="1"/>
  <c r="I42" i="17"/>
  <c r="Q42" i="17" s="1"/>
  <c r="I43" i="17"/>
  <c r="Q43" i="17" s="1"/>
  <c r="I47" i="17"/>
  <c r="Q47" i="17" s="1"/>
  <c r="I50" i="17"/>
  <c r="Q50" i="17" s="1"/>
  <c r="I51" i="17"/>
  <c r="Q51" i="17" s="1"/>
  <c r="I54" i="17"/>
  <c r="Q54" i="17" s="1"/>
  <c r="M10" i="17"/>
  <c r="O10" i="17" s="1"/>
  <c r="P10" i="17" s="1"/>
  <c r="P21" i="17"/>
  <c r="P24" i="17" s="1"/>
  <c r="P25" i="17"/>
  <c r="P28" i="17" s="1"/>
  <c r="P41" i="17"/>
  <c r="P44" i="17"/>
  <c r="P33" i="17"/>
  <c r="P36" i="17" s="1"/>
  <c r="P17" i="17"/>
  <c r="P20" i="17" s="1"/>
  <c r="P29" i="17"/>
  <c r="P32" i="17" s="1"/>
  <c r="P37" i="17"/>
  <c r="P40" i="17" s="1"/>
  <c r="P45" i="17"/>
  <c r="P48" i="17"/>
  <c r="P49" i="17"/>
  <c r="P52" i="17"/>
  <c r="P53" i="17"/>
  <c r="P56" i="17"/>
  <c r="P13" i="17"/>
  <c r="P16" i="17" s="1"/>
  <c r="G16" i="17"/>
  <c r="I10" i="17"/>
  <c r="Q10" i="17" s="1"/>
  <c r="Q12" i="17" s="1"/>
  <c r="G12" i="17"/>
  <c r="I12" i="17" s="1"/>
  <c r="Q16" i="17" l="1"/>
  <c r="I16" i="17"/>
  <c r="H57" i="17"/>
  <c r="I52" i="17"/>
  <c r="I44" i="17"/>
  <c r="I36" i="17"/>
  <c r="I28" i="17"/>
  <c r="I20" i="17"/>
  <c r="Q52" i="17"/>
  <c r="Q44" i="17"/>
  <c r="Q28" i="17"/>
  <c r="Q20" i="17"/>
  <c r="I56" i="17"/>
  <c r="I48" i="17"/>
  <c r="I40" i="17"/>
  <c r="I32" i="17"/>
  <c r="I24" i="17"/>
  <c r="M12" i="17"/>
  <c r="M57" i="17" s="1"/>
  <c r="Q56" i="17"/>
  <c r="Q48" i="17"/>
  <c r="Q40" i="17"/>
  <c r="Q32" i="17"/>
  <c r="Q24" i="17"/>
  <c r="P12" i="17"/>
  <c r="P57" i="17"/>
  <c r="O12" i="17"/>
  <c r="O57" i="17" s="1"/>
  <c r="G57" i="17"/>
  <c r="I39" i="5"/>
  <c r="I57" i="17" l="1"/>
  <c r="Q57" i="17"/>
  <c r="E31" i="5"/>
  <c r="F31" i="5"/>
  <c r="I23" i="18"/>
  <c r="K23" i="18" s="1"/>
  <c r="I24" i="18"/>
  <c r="K24" i="18" s="1"/>
  <c r="I25" i="18"/>
  <c r="K25" i="18" s="1"/>
  <c r="I26" i="18"/>
  <c r="K26" i="18" s="1"/>
  <c r="I27" i="18"/>
  <c r="K27" i="18" s="1"/>
  <c r="I28" i="18"/>
  <c r="K28" i="18" s="1"/>
  <c r="I29" i="18"/>
  <c r="K29" i="18" s="1"/>
  <c r="I30" i="18"/>
  <c r="K30" i="18" s="1"/>
  <c r="I22" i="18"/>
  <c r="K22" i="18" s="1"/>
  <c r="I22" i="5"/>
  <c r="D31" i="5"/>
  <c r="G31" i="5"/>
  <c r="I31" i="18" l="1"/>
  <c r="K31" i="18"/>
  <c r="H31" i="5" l="1"/>
  <c r="C31" i="5"/>
  <c r="I31" i="5" l="1"/>
  <c r="I23" i="5"/>
  <c r="I24" i="5"/>
  <c r="I25" i="5"/>
  <c r="I26" i="5"/>
  <c r="I27" i="5"/>
  <c r="I28" i="5"/>
  <c r="I30" i="5"/>
  <c r="I32" i="5"/>
  <c r="I33" i="5"/>
  <c r="I34" i="5"/>
  <c r="I35" i="5"/>
  <c r="I29" i="5"/>
  <c r="C36" i="5"/>
  <c r="C37" i="5"/>
  <c r="H36" i="5"/>
  <c r="H37" i="5"/>
  <c r="I40" i="5"/>
  <c r="D36" i="5"/>
  <c r="D37" i="5"/>
  <c r="F36" i="5"/>
  <c r="F37" i="5"/>
  <c r="G36" i="5"/>
  <c r="G37" i="5"/>
  <c r="E36" i="5"/>
  <c r="E37" i="5"/>
  <c r="I37" i="5"/>
  <c r="I36" i="5"/>
</calcChain>
</file>

<file path=xl/sharedStrings.xml><?xml version="1.0" encoding="utf-8"?>
<sst xmlns="http://schemas.openxmlformats.org/spreadsheetml/2006/main" count="173" uniqueCount="79">
  <si>
    <t>УЧЕБНЫЙ ПЛАН</t>
  </si>
  <si>
    <t>Итого:</t>
  </si>
  <si>
    <t>Всего к финансированию</t>
  </si>
  <si>
    <r>
      <rPr>
        <b/>
        <sz val="12"/>
        <color theme="1"/>
        <rFont val="Times New Roman"/>
        <family val="1"/>
        <charset val="204"/>
      </rPr>
      <t>Максимально допустимая недельная нагрузка</t>
    </r>
    <r>
      <rPr>
        <sz val="12"/>
        <color theme="1"/>
        <rFont val="Times New Roman"/>
        <family val="1"/>
        <charset val="204"/>
      </rPr>
      <t xml:space="preserve"> (при 5-дневной учебной неделе)</t>
    </r>
  </si>
  <si>
    <t>Часть, формируемая участниками образовательных отношений</t>
  </si>
  <si>
    <t>Обязательная часть</t>
  </si>
  <si>
    <t>Всего</t>
  </si>
  <si>
    <t>Предметные области</t>
  </si>
  <si>
    <t>Кол-во учащихся</t>
  </si>
  <si>
    <t>Специалист отдела специального образования</t>
  </si>
  <si>
    <t xml:space="preserve">Утверждаю: </t>
  </si>
  <si>
    <r>
      <rPr>
        <b/>
        <sz val="12"/>
        <color theme="1"/>
        <rFont val="Times New Roman"/>
        <family val="1"/>
        <charset val="204"/>
      </rPr>
      <t>Согласовано:</t>
    </r>
    <r>
      <rPr>
        <sz val="12"/>
        <color theme="1"/>
        <rFont val="Times New Roman"/>
        <family val="1"/>
        <charset val="204"/>
      </rPr>
      <t xml:space="preserve"> </t>
    </r>
  </si>
  <si>
    <t>и интернатных учреждений МОиН РБ_______________</t>
  </si>
  <si>
    <t>на _________ учебный год</t>
  </si>
  <si>
    <t>(ступень обучения)</t>
  </si>
  <si>
    <t xml:space="preserve">Составил: </t>
  </si>
  <si>
    <t>Итого</t>
  </si>
  <si>
    <t>Приложение 1.1</t>
  </si>
  <si>
    <t>Приложение 1.2</t>
  </si>
  <si>
    <t>(наименование общеобразовательной организации)</t>
  </si>
  <si>
    <t>Направление</t>
  </si>
  <si>
    <t>Объединение</t>
  </si>
  <si>
    <t>Ф.И.О. педагога дополнительного образования</t>
  </si>
  <si>
    <t>Кол-во обучающихся по годам обучения</t>
  </si>
  <si>
    <t>Всего часов в год</t>
  </si>
  <si>
    <t>Кол-во групп по годам обучения</t>
  </si>
  <si>
    <t>(домашнее обучение)</t>
  </si>
  <si>
    <t>Класс</t>
  </si>
  <si>
    <t>Учебная нагрузка</t>
  </si>
  <si>
    <t>АООП</t>
  </si>
  <si>
    <t>ИУП</t>
  </si>
  <si>
    <t>СИПР</t>
  </si>
  <si>
    <t>на 1 уча-ся</t>
  </si>
  <si>
    <t>ИТОГО:</t>
  </si>
  <si>
    <t>АООП (Вариант I)</t>
  </si>
  <si>
    <t>АООП (Вариант  II)</t>
  </si>
  <si>
    <t>Директор__________________</t>
  </si>
  <si>
    <t>Специалист отдела специального</t>
  </si>
  <si>
    <t xml:space="preserve">образования и интернатных </t>
  </si>
  <si>
    <t>учреждений МОиН РБ __________________</t>
  </si>
  <si>
    <t>Директор_________________________</t>
  </si>
  <si>
    <t>Внеурочная деятельность</t>
  </si>
  <si>
    <t>Всего часов:</t>
  </si>
  <si>
    <t>Предметы                класс</t>
  </si>
  <si>
    <t>Количество часов в неделю (с учетом деления классов)</t>
  </si>
  <si>
    <t>БУП</t>
  </si>
  <si>
    <t>АООП (Вариант III)</t>
  </si>
  <si>
    <t>АООП (Вариант IV)</t>
  </si>
  <si>
    <t>и науки Республики Бурятия</t>
  </si>
  <si>
    <t xml:space="preserve">от «___» __________ 2019 г. </t>
  </si>
  <si>
    <t>№ ______</t>
  </si>
  <si>
    <t>к приказу Министерства образования</t>
  </si>
  <si>
    <t>ИТОГО</t>
  </si>
  <si>
    <t>ГЕО квантум</t>
  </si>
  <si>
    <t>Будаев Саян Раднаевич</t>
  </si>
  <si>
    <t>АЭРО квантум</t>
  </si>
  <si>
    <t xml:space="preserve">Технология </t>
  </si>
  <si>
    <t>Промдизайн квантум</t>
  </si>
  <si>
    <t>Булхаров Ринчин Валерьевич</t>
  </si>
  <si>
    <t>Промробо квантум</t>
  </si>
  <si>
    <t>IT квантум</t>
  </si>
  <si>
    <t>Бутин Александр Игоревич</t>
  </si>
  <si>
    <t>VR/AR квантум</t>
  </si>
  <si>
    <t>Заиграев Иван Павлович</t>
  </si>
  <si>
    <t>Имитинов Василий Матвеевич</t>
  </si>
  <si>
    <t>Мархасаев Александр Владимирович</t>
  </si>
  <si>
    <t xml:space="preserve">Масюков Николай Михайлович </t>
  </si>
  <si>
    <t>Намсараев Чингис Аюржанаевич</t>
  </si>
  <si>
    <t xml:space="preserve">Очиров Виктор Жугдурович </t>
  </si>
  <si>
    <t xml:space="preserve">Ринчинов Номто Владимирович </t>
  </si>
  <si>
    <t>Ульзетуев Сергей Амарович</t>
  </si>
  <si>
    <t>Чимитов Булат Владимирович</t>
  </si>
  <si>
    <t xml:space="preserve">Техническое </t>
  </si>
  <si>
    <t>Составил: Аюшеева Мария Дамдиновна 89140530633</t>
  </si>
  <si>
    <t>на 2020-2021 учебный год</t>
  </si>
  <si>
    <t>Ученико часы в год</t>
  </si>
  <si>
    <t>Кол-во часов в неделю по годам обучения (для одной группы)</t>
  </si>
  <si>
    <t>Кол-во часов в неделю по годам обучения (для педагога)</t>
  </si>
  <si>
    <t xml:space="preserve">Мобильный технопарк Кванториум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</si>
</sst>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2"/>
  <sheetViews>
    <sheetView view="pageBreakPreview" zoomScale="60" zoomScaleNormal="90" workbookViewId="0">
      <selection activeCell="D25" sqref="D25"/>
    </sheetView>
  </sheetViews>
  <sheetFormatPr defaultRowHeight="15.75" x14ac:dyDescent="0.25"/>
  <cols>
    <col min="1" max="1" width="24" style="3" customWidth="1"/>
    <col min="2" max="2" width="27" style="3" customWidth="1"/>
    <col min="3" max="3" width="10.5703125" style="3" customWidth="1"/>
    <col min="4" max="6" width="9.7109375" style="3" customWidth="1"/>
    <col min="7" max="7" width="11" style="3" customWidth="1"/>
    <col min="8" max="8" width="11.140625" style="3" customWidth="1"/>
    <col min="9" max="9" width="17.140625" style="3" customWidth="1"/>
    <col min="10" max="21" width="7.28515625" style="3" customWidth="1"/>
    <col min="22" max="16384" width="9.140625" style="3"/>
  </cols>
  <sheetData>
    <row r="1" spans="1:21" x14ac:dyDescent="0.25">
      <c r="H1" s="62" t="s">
        <v>17</v>
      </c>
      <c r="I1" s="62"/>
    </row>
    <row r="2" spans="1:21" ht="18.75" x14ac:dyDescent="0.3">
      <c r="H2" s="38" t="s">
        <v>51</v>
      </c>
      <c r="I2" s="37"/>
    </row>
    <row r="3" spans="1:21" ht="18.75" x14ac:dyDescent="0.3">
      <c r="H3" s="38" t="s">
        <v>48</v>
      </c>
      <c r="I3" s="37"/>
    </row>
    <row r="4" spans="1:21" ht="18.75" x14ac:dyDescent="0.3">
      <c r="H4" s="38" t="s">
        <v>49</v>
      </c>
      <c r="I4" s="37"/>
    </row>
    <row r="5" spans="1:21" ht="18.75" x14ac:dyDescent="0.3">
      <c r="H5" s="38" t="s">
        <v>50</v>
      </c>
      <c r="I5" s="37"/>
    </row>
    <row r="6" spans="1:21" x14ac:dyDescent="0.25">
      <c r="H6" s="37"/>
      <c r="I6" s="37"/>
    </row>
    <row r="7" spans="1:21" x14ac:dyDescent="0.25">
      <c r="H7" s="37"/>
      <c r="I7" s="37"/>
    </row>
    <row r="8" spans="1:21" x14ac:dyDescent="0.25">
      <c r="H8" s="37"/>
      <c r="I8" s="37"/>
    </row>
    <row r="9" spans="1:21" x14ac:dyDescent="0.25">
      <c r="A9" s="63" t="s">
        <v>11</v>
      </c>
      <c r="B9" s="63"/>
      <c r="D9" s="9"/>
      <c r="E9" s="9"/>
      <c r="F9" s="9"/>
      <c r="G9" s="9" t="s">
        <v>10</v>
      </c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25">
      <c r="A10" s="63" t="s">
        <v>9</v>
      </c>
      <c r="B10" s="63"/>
      <c r="D10" s="8"/>
      <c r="E10" s="8"/>
      <c r="F10" s="8"/>
      <c r="G10" s="8" t="s">
        <v>40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63" t="s">
        <v>12</v>
      </c>
      <c r="B11" s="63"/>
      <c r="C11" s="62"/>
      <c r="D11" s="62"/>
      <c r="E11" s="62"/>
      <c r="F11" s="62"/>
      <c r="G11" s="62"/>
      <c r="H11" s="62"/>
      <c r="I11" s="6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70"/>
      <c r="B12" s="70"/>
      <c r="C12" s="64"/>
      <c r="D12" s="64"/>
      <c r="E12" s="64"/>
      <c r="F12" s="64"/>
      <c r="G12" s="64"/>
      <c r="H12" s="64"/>
      <c r="I12" s="9"/>
      <c r="J12" s="9"/>
      <c r="K12" s="9"/>
      <c r="L12" s="9"/>
      <c r="M12" s="62"/>
      <c r="N12" s="62"/>
      <c r="O12" s="62"/>
      <c r="P12" s="62"/>
      <c r="Q12" s="62"/>
      <c r="R12" s="62"/>
      <c r="S12" s="62"/>
      <c r="T12" s="62"/>
      <c r="U12" s="62"/>
    </row>
    <row r="13" spans="1:21" x14ac:dyDescent="0.25">
      <c r="A13" s="64" t="s">
        <v>0</v>
      </c>
      <c r="B13" s="64"/>
      <c r="C13" s="64"/>
      <c r="D13" s="64"/>
      <c r="E13" s="64"/>
      <c r="F13" s="64"/>
      <c r="G13" s="64"/>
      <c r="H13" s="64"/>
      <c r="I13" s="6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64" t="s">
        <v>19</v>
      </c>
      <c r="B14" s="64"/>
      <c r="C14" s="64"/>
      <c r="D14" s="64"/>
      <c r="E14" s="64"/>
      <c r="F14" s="64"/>
      <c r="G14" s="64"/>
      <c r="H14" s="64"/>
      <c r="I14" s="6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5">
      <c r="A15" s="65" t="s">
        <v>13</v>
      </c>
      <c r="B15" s="65"/>
      <c r="C15" s="65"/>
      <c r="D15" s="65"/>
      <c r="E15" s="65"/>
      <c r="F15" s="65"/>
      <c r="G15" s="65"/>
      <c r="H15" s="65"/>
      <c r="I15" s="6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5">
      <c r="A16" s="65" t="s">
        <v>14</v>
      </c>
      <c r="B16" s="65"/>
      <c r="C16" s="65"/>
      <c r="D16" s="65"/>
      <c r="E16" s="65"/>
      <c r="F16" s="65"/>
      <c r="G16" s="65"/>
      <c r="H16" s="65"/>
      <c r="I16" s="6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59" t="s">
        <v>7</v>
      </c>
      <c r="B18" s="56" t="s">
        <v>43</v>
      </c>
      <c r="C18" s="58" t="s">
        <v>44</v>
      </c>
      <c r="D18" s="58"/>
      <c r="E18" s="58"/>
      <c r="F18" s="58"/>
      <c r="G18" s="58"/>
      <c r="H18" s="58"/>
      <c r="I18" s="59" t="s">
        <v>6</v>
      </c>
    </row>
    <row r="19" spans="1:21" ht="31.5" customHeight="1" x14ac:dyDescent="0.25">
      <c r="A19" s="59"/>
      <c r="B19" s="57"/>
      <c r="C19" s="59"/>
      <c r="D19" s="59"/>
      <c r="E19" s="59"/>
      <c r="F19" s="59"/>
      <c r="G19" s="59"/>
      <c r="H19" s="59"/>
      <c r="I19" s="59"/>
    </row>
    <row r="20" spans="1:21" ht="23.25" customHeight="1" x14ac:dyDescent="0.25">
      <c r="A20" s="59"/>
      <c r="B20" s="36" t="s">
        <v>8</v>
      </c>
      <c r="C20" s="31"/>
      <c r="D20" s="31"/>
      <c r="E20" s="31"/>
      <c r="F20" s="31"/>
      <c r="G20" s="31"/>
      <c r="H20" s="31"/>
      <c r="I20" s="59"/>
    </row>
    <row r="21" spans="1:21" ht="24" customHeight="1" x14ac:dyDescent="0.25">
      <c r="A21" s="67" t="s">
        <v>5</v>
      </c>
      <c r="B21" s="68"/>
      <c r="C21" s="21"/>
      <c r="D21" s="21"/>
      <c r="E21" s="12"/>
      <c r="F21" s="12"/>
      <c r="G21" s="12"/>
      <c r="H21" s="12"/>
      <c r="I21" s="11"/>
    </row>
    <row r="22" spans="1:21" x14ac:dyDescent="0.25">
      <c r="A22" s="66"/>
      <c r="B22" s="2"/>
      <c r="C22" s="4"/>
      <c r="D22" s="10"/>
      <c r="E22" s="22"/>
      <c r="F22" s="22"/>
      <c r="G22" s="10"/>
      <c r="H22" s="4"/>
      <c r="I22" s="4">
        <f t="shared" ref="I22:I35" si="0">SUM(C22:H22)</f>
        <v>0</v>
      </c>
    </row>
    <row r="23" spans="1:21" x14ac:dyDescent="0.25">
      <c r="A23" s="66"/>
      <c r="B23" s="2"/>
      <c r="C23" s="4"/>
      <c r="D23" s="10"/>
      <c r="E23" s="22"/>
      <c r="F23" s="22"/>
      <c r="G23" s="10"/>
      <c r="H23" s="4"/>
      <c r="I23" s="4">
        <f t="shared" si="0"/>
        <v>0</v>
      </c>
    </row>
    <row r="24" spans="1:21" x14ac:dyDescent="0.25">
      <c r="A24" s="66"/>
      <c r="B24" s="2"/>
      <c r="C24" s="4"/>
      <c r="D24" s="10"/>
      <c r="E24" s="22"/>
      <c r="F24" s="22"/>
      <c r="G24" s="10"/>
      <c r="H24" s="4"/>
      <c r="I24" s="4">
        <f t="shared" si="0"/>
        <v>0</v>
      </c>
    </row>
    <row r="25" spans="1:21" x14ac:dyDescent="0.25">
      <c r="A25" s="7"/>
      <c r="B25" s="2"/>
      <c r="C25" s="4"/>
      <c r="D25" s="10"/>
      <c r="E25" s="22"/>
      <c r="F25" s="22"/>
      <c r="G25" s="10"/>
      <c r="H25" s="4"/>
      <c r="I25" s="4">
        <f t="shared" si="0"/>
        <v>0</v>
      </c>
    </row>
    <row r="26" spans="1:21" x14ac:dyDescent="0.25">
      <c r="A26" s="7"/>
      <c r="B26" s="2"/>
      <c r="C26" s="4"/>
      <c r="D26" s="10"/>
      <c r="E26" s="22"/>
      <c r="F26" s="22"/>
      <c r="G26" s="10"/>
      <c r="H26" s="4"/>
      <c r="I26" s="4">
        <f t="shared" si="0"/>
        <v>0</v>
      </c>
    </row>
    <row r="27" spans="1:21" x14ac:dyDescent="0.25">
      <c r="A27" s="69"/>
      <c r="B27" s="2"/>
      <c r="C27" s="4"/>
      <c r="D27" s="10"/>
      <c r="E27" s="22"/>
      <c r="F27" s="22"/>
      <c r="G27" s="10"/>
      <c r="H27" s="4"/>
      <c r="I27" s="4">
        <f t="shared" si="0"/>
        <v>0</v>
      </c>
    </row>
    <row r="28" spans="1:21" x14ac:dyDescent="0.25">
      <c r="A28" s="69"/>
      <c r="B28" s="2"/>
      <c r="C28" s="4"/>
      <c r="D28" s="10"/>
      <c r="E28" s="22"/>
      <c r="F28" s="22"/>
      <c r="G28" s="10"/>
      <c r="H28" s="4"/>
      <c r="I28" s="4">
        <f t="shared" si="0"/>
        <v>0</v>
      </c>
    </row>
    <row r="29" spans="1:21" x14ac:dyDescent="0.25">
      <c r="A29" s="1"/>
      <c r="B29" s="7"/>
      <c r="C29" s="4"/>
      <c r="D29" s="10"/>
      <c r="E29" s="22"/>
      <c r="F29" s="22"/>
      <c r="G29" s="10"/>
      <c r="H29" s="4"/>
      <c r="I29" s="4">
        <f t="shared" si="0"/>
        <v>0</v>
      </c>
    </row>
    <row r="30" spans="1:21" x14ac:dyDescent="0.25">
      <c r="A30" s="1"/>
      <c r="B30" s="7"/>
      <c r="C30" s="4"/>
      <c r="D30" s="10"/>
      <c r="E30" s="22"/>
      <c r="F30" s="22"/>
      <c r="G30" s="10"/>
      <c r="H30" s="4"/>
      <c r="I30" s="4">
        <f t="shared" si="0"/>
        <v>0</v>
      </c>
    </row>
    <row r="31" spans="1:21" x14ac:dyDescent="0.25">
      <c r="A31" s="61" t="s">
        <v>1</v>
      </c>
      <c r="B31" s="61"/>
      <c r="C31" s="4">
        <f>SUM(C22:C30)</f>
        <v>0</v>
      </c>
      <c r="D31" s="10">
        <f t="shared" ref="D31:G31" si="1">SUM(D22:D30)</f>
        <v>0</v>
      </c>
      <c r="E31" s="22">
        <f>SUM(E22:E30)</f>
        <v>0</v>
      </c>
      <c r="F31" s="22">
        <f t="shared" si="1"/>
        <v>0</v>
      </c>
      <c r="G31" s="10">
        <f t="shared" si="1"/>
        <v>0</v>
      </c>
      <c r="H31" s="10">
        <f>SUM(H22:H30)</f>
        <v>0</v>
      </c>
      <c r="I31" s="4">
        <f>SUM(C31:H31)</f>
        <v>0</v>
      </c>
    </row>
    <row r="32" spans="1:21" ht="33.75" customHeight="1" x14ac:dyDescent="0.25">
      <c r="A32" s="55" t="s">
        <v>4</v>
      </c>
      <c r="B32" s="55"/>
      <c r="C32" s="4"/>
      <c r="D32" s="10"/>
      <c r="E32" s="22"/>
      <c r="F32" s="22"/>
      <c r="G32" s="10"/>
      <c r="H32" s="4"/>
      <c r="I32" s="4">
        <f t="shared" si="0"/>
        <v>0</v>
      </c>
    </row>
    <row r="33" spans="1:9" x14ac:dyDescent="0.25">
      <c r="A33" s="6"/>
      <c r="B33" s="5"/>
      <c r="C33" s="4"/>
      <c r="D33" s="10"/>
      <c r="E33" s="22"/>
      <c r="F33" s="22"/>
      <c r="G33" s="10"/>
      <c r="H33" s="4"/>
      <c r="I33" s="4">
        <f t="shared" si="0"/>
        <v>0</v>
      </c>
    </row>
    <row r="34" spans="1:9" x14ac:dyDescent="0.25">
      <c r="A34" s="6"/>
      <c r="B34" s="5"/>
      <c r="C34" s="4"/>
      <c r="D34" s="10"/>
      <c r="E34" s="22"/>
      <c r="F34" s="22"/>
      <c r="G34" s="10"/>
      <c r="H34" s="4"/>
      <c r="I34" s="4">
        <f t="shared" si="0"/>
        <v>0</v>
      </c>
    </row>
    <row r="35" spans="1:9" x14ac:dyDescent="0.25">
      <c r="A35" s="6"/>
      <c r="B35" s="5"/>
      <c r="C35" s="4"/>
      <c r="D35" s="10"/>
      <c r="E35" s="22"/>
      <c r="F35" s="22"/>
      <c r="G35" s="10"/>
      <c r="H35" s="4"/>
      <c r="I35" s="4">
        <f t="shared" si="0"/>
        <v>0</v>
      </c>
    </row>
    <row r="36" spans="1:9" x14ac:dyDescent="0.25">
      <c r="A36" s="61" t="s">
        <v>1</v>
      </c>
      <c r="B36" s="61"/>
      <c r="C36" s="10">
        <f ca="1">SUM(C33:C36)</f>
        <v>0</v>
      </c>
      <c r="D36" s="10">
        <f t="shared" ref="D36:I36" ca="1" si="2">SUM(D33:D36)</f>
        <v>0</v>
      </c>
      <c r="E36" s="22">
        <f ca="1">SUM(E33:E36)</f>
        <v>0</v>
      </c>
      <c r="F36" s="22">
        <f t="shared" ref="F36" ca="1" si="3">SUM(F33:F36)</f>
        <v>0</v>
      </c>
      <c r="G36" s="10">
        <f t="shared" ca="1" si="2"/>
        <v>0</v>
      </c>
      <c r="H36" s="10">
        <f t="shared" ca="1" si="2"/>
        <v>0</v>
      </c>
      <c r="I36" s="10">
        <f t="shared" ca="1" si="2"/>
        <v>0</v>
      </c>
    </row>
    <row r="37" spans="1:9" x14ac:dyDescent="0.25">
      <c r="A37" s="54" t="s">
        <v>2</v>
      </c>
      <c r="B37" s="54"/>
      <c r="C37" s="13">
        <f ca="1">C31+C36</f>
        <v>0</v>
      </c>
      <c r="D37" s="13">
        <f t="shared" ref="D37:H37" ca="1" si="4">D31+D36</f>
        <v>0</v>
      </c>
      <c r="E37" s="13">
        <f ca="1">E31+E36</f>
        <v>0</v>
      </c>
      <c r="F37" s="13">
        <f t="shared" ref="F37" ca="1" si="5">F31+F36</f>
        <v>0</v>
      </c>
      <c r="G37" s="13">
        <f t="shared" ca="1" si="4"/>
        <v>0</v>
      </c>
      <c r="H37" s="13">
        <f t="shared" ca="1" si="4"/>
        <v>0</v>
      </c>
      <c r="I37" s="13">
        <f ca="1">I31+I36</f>
        <v>0</v>
      </c>
    </row>
    <row r="38" spans="1:9" ht="38.25" customHeight="1" x14ac:dyDescent="0.25">
      <c r="A38" s="60" t="s">
        <v>3</v>
      </c>
      <c r="B38" s="60"/>
      <c r="C38" s="4"/>
      <c r="D38" s="10"/>
      <c r="E38" s="22"/>
      <c r="F38" s="22"/>
      <c r="G38" s="10"/>
      <c r="H38" s="10"/>
      <c r="I38" s="4"/>
    </row>
    <row r="39" spans="1:9" ht="33" customHeight="1" x14ac:dyDescent="0.25">
      <c r="A39" s="55" t="s">
        <v>41</v>
      </c>
      <c r="B39" s="55"/>
      <c r="C39" s="1"/>
      <c r="D39" s="1"/>
      <c r="E39" s="1"/>
      <c r="F39" s="1"/>
      <c r="G39" s="1"/>
      <c r="H39" s="1"/>
      <c r="I39" s="34">
        <f t="shared" ref="I39" si="6">SUM(C39:H39)</f>
        <v>0</v>
      </c>
    </row>
    <row r="40" spans="1:9" ht="24" customHeight="1" x14ac:dyDescent="0.25">
      <c r="A40" s="54" t="s">
        <v>42</v>
      </c>
      <c r="B40" s="54"/>
      <c r="C40" s="1"/>
      <c r="D40" s="1"/>
      <c r="E40" s="1"/>
      <c r="F40" s="1"/>
      <c r="G40" s="1"/>
      <c r="H40" s="1"/>
      <c r="I40" s="34">
        <f ca="1">I37+I39</f>
        <v>0</v>
      </c>
    </row>
    <row r="41" spans="1:9" ht="33" customHeight="1" x14ac:dyDescent="0.25">
      <c r="A41" s="35"/>
      <c r="B41" s="35"/>
      <c r="C41" s="17"/>
      <c r="D41" s="17"/>
      <c r="E41" s="17"/>
      <c r="F41" s="17"/>
      <c r="G41" s="17"/>
      <c r="H41" s="17"/>
      <c r="I41" s="17"/>
    </row>
    <row r="42" spans="1:9" x14ac:dyDescent="0.25">
      <c r="A42" s="63" t="s">
        <v>15</v>
      </c>
      <c r="B42" s="63"/>
      <c r="C42" s="63"/>
      <c r="D42" s="63"/>
      <c r="E42" s="63"/>
      <c r="F42" s="63"/>
      <c r="G42" s="63"/>
      <c r="H42" s="63"/>
      <c r="I42" s="63"/>
    </row>
  </sheetData>
  <mergeCells count="30">
    <mergeCell ref="M12:U12"/>
    <mergeCell ref="A12:B12"/>
    <mergeCell ref="C12:H12"/>
    <mergeCell ref="G19:H19"/>
    <mergeCell ref="E19:F19"/>
    <mergeCell ref="I18:I20"/>
    <mergeCell ref="H1:I1"/>
    <mergeCell ref="A42:I42"/>
    <mergeCell ref="C11:I11"/>
    <mergeCell ref="A13:I13"/>
    <mergeCell ref="A14:I14"/>
    <mergeCell ref="A15:I15"/>
    <mergeCell ref="A16:I16"/>
    <mergeCell ref="A9:B9"/>
    <mergeCell ref="A10:B10"/>
    <mergeCell ref="A11:B11"/>
    <mergeCell ref="A22:A24"/>
    <mergeCell ref="A21:B21"/>
    <mergeCell ref="C19:D19"/>
    <mergeCell ref="A27:A28"/>
    <mergeCell ref="A31:B31"/>
    <mergeCell ref="A32:B32"/>
    <mergeCell ref="A40:B40"/>
    <mergeCell ref="A39:B39"/>
    <mergeCell ref="B18:B19"/>
    <mergeCell ref="C18:H18"/>
    <mergeCell ref="A18:A20"/>
    <mergeCell ref="A38:B38"/>
    <mergeCell ref="A37:B37"/>
    <mergeCell ref="A36:B36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zoomScaleNormal="100" workbookViewId="0">
      <selection activeCell="J2" sqref="J2:J5"/>
    </sheetView>
  </sheetViews>
  <sheetFormatPr defaultRowHeight="15" x14ac:dyDescent="0.25"/>
  <cols>
    <col min="3" max="3" width="15.28515625" customWidth="1"/>
    <col min="4" max="6" width="14.5703125" customWidth="1"/>
    <col min="7" max="8" width="10.140625" customWidth="1"/>
    <col min="9" max="9" width="10.7109375" customWidth="1"/>
    <col min="10" max="10" width="12" customWidth="1"/>
    <col min="11" max="11" width="16.5703125" customWidth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62" t="s">
        <v>18</v>
      </c>
      <c r="K1" s="62"/>
    </row>
    <row r="2" spans="1:11" ht="18.75" x14ac:dyDescent="0.3">
      <c r="A2" s="3"/>
      <c r="B2" s="3"/>
      <c r="C2" s="3"/>
      <c r="D2" s="3"/>
      <c r="E2" s="3"/>
      <c r="F2" s="3"/>
      <c r="G2" s="3"/>
      <c r="H2" s="3"/>
      <c r="I2" s="3"/>
      <c r="J2" s="38" t="s">
        <v>51</v>
      </c>
      <c r="K2" s="37"/>
    </row>
    <row r="3" spans="1:11" ht="18.75" x14ac:dyDescent="0.3">
      <c r="A3" s="3"/>
      <c r="B3" s="3"/>
      <c r="C3" s="3"/>
      <c r="D3" s="3"/>
      <c r="E3" s="3"/>
      <c r="F3" s="3"/>
      <c r="G3" s="3"/>
      <c r="H3" s="3"/>
      <c r="I3" s="3"/>
      <c r="J3" s="38" t="s">
        <v>48</v>
      </c>
      <c r="K3" s="37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8" t="s">
        <v>49</v>
      </c>
      <c r="K4" s="37"/>
    </row>
    <row r="5" spans="1:11" ht="18.75" x14ac:dyDescent="0.3">
      <c r="A5" s="3"/>
      <c r="B5" s="3"/>
      <c r="C5" s="3"/>
      <c r="D5" s="3"/>
      <c r="E5" s="3"/>
      <c r="F5" s="3"/>
      <c r="G5" s="3"/>
      <c r="H5" s="3"/>
      <c r="I5" s="3"/>
      <c r="J5" s="38" t="s">
        <v>50</v>
      </c>
      <c r="K5" s="37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7"/>
      <c r="K6" s="37"/>
    </row>
    <row r="7" spans="1:11" ht="15.75" x14ac:dyDescent="0.25">
      <c r="A7" s="3"/>
      <c r="B7" s="3"/>
      <c r="C7" s="3"/>
      <c r="D7" s="3"/>
      <c r="E7" s="3"/>
      <c r="F7" s="3"/>
      <c r="G7" s="3"/>
      <c r="H7" s="3"/>
      <c r="I7" s="3"/>
      <c r="J7" s="37"/>
      <c r="K7" s="37"/>
    </row>
    <row r="8" spans="1:11" ht="15.75" x14ac:dyDescent="0.25">
      <c r="A8" s="3"/>
      <c r="B8" s="3"/>
      <c r="C8" s="3"/>
      <c r="D8" s="3"/>
      <c r="E8" s="3"/>
      <c r="F8" s="3"/>
      <c r="G8" s="3"/>
      <c r="H8" s="3"/>
      <c r="I8" s="3"/>
      <c r="J8" s="37"/>
      <c r="K8" s="37"/>
    </row>
    <row r="9" spans="1:11" ht="15.75" x14ac:dyDescent="0.25">
      <c r="A9" s="63" t="s">
        <v>11</v>
      </c>
      <c r="B9" s="63"/>
      <c r="C9" s="63"/>
      <c r="D9" s="20"/>
      <c r="E9" s="28"/>
      <c r="F9" s="28"/>
      <c r="H9" s="9"/>
      <c r="I9" s="9" t="s">
        <v>10</v>
      </c>
      <c r="J9" s="9"/>
      <c r="K9" s="9"/>
    </row>
    <row r="10" spans="1:11" ht="14.25" customHeight="1" x14ac:dyDescent="0.25">
      <c r="A10" s="71" t="s">
        <v>37</v>
      </c>
      <c r="B10" s="71"/>
      <c r="C10" s="71"/>
      <c r="D10" s="71"/>
      <c r="E10" s="32"/>
      <c r="F10" s="32"/>
      <c r="H10" s="8"/>
      <c r="I10" s="8" t="s">
        <v>36</v>
      </c>
      <c r="J10" s="8"/>
      <c r="K10" s="8"/>
    </row>
    <row r="11" spans="1:11" ht="15.75" x14ac:dyDescent="0.25">
      <c r="A11" s="63" t="s">
        <v>38</v>
      </c>
      <c r="B11" s="63"/>
      <c r="C11" s="63"/>
      <c r="D11" s="63"/>
      <c r="E11" s="28"/>
      <c r="F11" s="28"/>
      <c r="G11" s="8"/>
      <c r="H11" s="8"/>
      <c r="I11" s="8"/>
      <c r="J11" s="8"/>
      <c r="K11" s="8"/>
    </row>
    <row r="12" spans="1:11" ht="15.75" x14ac:dyDescent="0.25">
      <c r="A12" s="65" t="s">
        <v>39</v>
      </c>
      <c r="B12" s="65"/>
      <c r="C12" s="65"/>
      <c r="D12" s="65"/>
      <c r="E12" s="29"/>
      <c r="F12" s="29"/>
      <c r="G12" s="8"/>
      <c r="H12" s="8"/>
      <c r="I12" s="8"/>
      <c r="J12" s="8"/>
      <c r="K12" s="8"/>
    </row>
    <row r="13" spans="1:11" ht="15.75" x14ac:dyDescent="0.25">
      <c r="A13" s="70"/>
      <c r="B13" s="70"/>
      <c r="C13" s="70"/>
      <c r="D13" s="19"/>
      <c r="E13" s="30"/>
      <c r="F13" s="30"/>
      <c r="G13" s="64"/>
      <c r="H13" s="64"/>
      <c r="I13" s="64"/>
      <c r="J13" s="64"/>
      <c r="K13" s="9"/>
    </row>
    <row r="14" spans="1:11" ht="15.75" x14ac:dyDescent="0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5.75" x14ac:dyDescent="0.25">
      <c r="A15" s="64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 x14ac:dyDescent="0.25">
      <c r="A16" s="65" t="s">
        <v>13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65" t="s">
        <v>26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9" spans="1:11" ht="15.75" customHeight="1" x14ac:dyDescent="0.25">
      <c r="A19" s="73" t="s">
        <v>27</v>
      </c>
      <c r="B19" s="77" t="s">
        <v>8</v>
      </c>
      <c r="C19" s="78"/>
      <c r="D19" s="78"/>
      <c r="E19" s="78"/>
      <c r="F19" s="78"/>
      <c r="G19" s="78"/>
      <c r="H19" s="78"/>
      <c r="I19" s="79"/>
      <c r="J19" s="76" t="s">
        <v>28</v>
      </c>
      <c r="K19" s="76"/>
    </row>
    <row r="20" spans="1:11" ht="15.75" x14ac:dyDescent="0.25">
      <c r="A20" s="74"/>
      <c r="B20" s="74" t="s">
        <v>45</v>
      </c>
      <c r="C20" s="80" t="s">
        <v>29</v>
      </c>
      <c r="D20" s="81"/>
      <c r="E20" s="81"/>
      <c r="F20" s="82"/>
      <c r="G20" s="76" t="s">
        <v>30</v>
      </c>
      <c r="H20" s="73" t="s">
        <v>31</v>
      </c>
      <c r="I20" s="76" t="s">
        <v>1</v>
      </c>
      <c r="J20" s="73" t="s">
        <v>32</v>
      </c>
      <c r="K20" s="73" t="s">
        <v>33</v>
      </c>
    </row>
    <row r="21" spans="1:11" ht="31.5" x14ac:dyDescent="0.25">
      <c r="A21" s="75"/>
      <c r="B21" s="75"/>
      <c r="C21" s="23" t="s">
        <v>34</v>
      </c>
      <c r="D21" s="23" t="s">
        <v>35</v>
      </c>
      <c r="E21" s="33" t="s">
        <v>46</v>
      </c>
      <c r="F21" s="33" t="s">
        <v>47</v>
      </c>
      <c r="G21" s="76"/>
      <c r="H21" s="75"/>
      <c r="I21" s="76"/>
      <c r="J21" s="75"/>
      <c r="K21" s="75"/>
    </row>
    <row r="22" spans="1:11" ht="15.75" x14ac:dyDescent="0.25">
      <c r="A22" s="24">
        <v>1</v>
      </c>
      <c r="B22" s="24"/>
      <c r="C22" s="24"/>
      <c r="D22" s="24"/>
      <c r="E22" s="24"/>
      <c r="F22" s="24"/>
      <c r="G22" s="24"/>
      <c r="H22" s="24"/>
      <c r="I22" s="24">
        <f>SUM(C22:H22)</f>
        <v>0</v>
      </c>
      <c r="J22" s="24">
        <v>8</v>
      </c>
      <c r="K22" s="24">
        <f>I22*J22</f>
        <v>0</v>
      </c>
    </row>
    <row r="23" spans="1:11" ht="15.75" x14ac:dyDescent="0.25">
      <c r="A23" s="24">
        <v>2</v>
      </c>
      <c r="B23" s="24"/>
      <c r="C23" s="24"/>
      <c r="D23" s="24"/>
      <c r="E23" s="24"/>
      <c r="F23" s="24"/>
      <c r="G23" s="24"/>
      <c r="H23" s="24"/>
      <c r="I23" s="24">
        <f t="shared" ref="I23:I30" si="0">SUM(C23:H23)</f>
        <v>0</v>
      </c>
      <c r="J23" s="24">
        <v>8</v>
      </c>
      <c r="K23" s="24">
        <f t="shared" ref="K23:K30" si="1">I23*J23</f>
        <v>0</v>
      </c>
    </row>
    <row r="24" spans="1:11" ht="15.75" x14ac:dyDescent="0.25">
      <c r="A24" s="27">
        <v>3</v>
      </c>
      <c r="B24" s="27"/>
      <c r="C24" s="27"/>
      <c r="D24" s="27"/>
      <c r="E24" s="27"/>
      <c r="F24" s="27"/>
      <c r="G24" s="27"/>
      <c r="H24" s="25"/>
      <c r="I24" s="24">
        <f t="shared" si="0"/>
        <v>0</v>
      </c>
      <c r="J24" s="24">
        <v>8</v>
      </c>
      <c r="K24" s="24">
        <f t="shared" si="1"/>
        <v>0</v>
      </c>
    </row>
    <row r="25" spans="1:11" ht="15.75" x14ac:dyDescent="0.25">
      <c r="A25" s="24">
        <v>4</v>
      </c>
      <c r="B25" s="24"/>
      <c r="C25" s="24"/>
      <c r="D25" s="24"/>
      <c r="E25" s="24"/>
      <c r="F25" s="24"/>
      <c r="G25" s="24"/>
      <c r="H25" s="24"/>
      <c r="I25" s="24">
        <f t="shared" si="0"/>
        <v>0</v>
      </c>
      <c r="J25" s="24">
        <v>8</v>
      </c>
      <c r="K25" s="24">
        <f t="shared" si="1"/>
        <v>0</v>
      </c>
    </row>
    <row r="26" spans="1:11" ht="15.75" x14ac:dyDescent="0.25">
      <c r="A26" s="24">
        <v>5</v>
      </c>
      <c r="B26" s="24"/>
      <c r="C26" s="24"/>
      <c r="D26" s="24"/>
      <c r="E26" s="24"/>
      <c r="F26" s="24"/>
      <c r="G26" s="24"/>
      <c r="H26" s="24"/>
      <c r="I26" s="24">
        <f t="shared" si="0"/>
        <v>0</v>
      </c>
      <c r="J26" s="24">
        <v>10</v>
      </c>
      <c r="K26" s="24">
        <f t="shared" si="1"/>
        <v>0</v>
      </c>
    </row>
    <row r="27" spans="1:11" ht="15.75" x14ac:dyDescent="0.25">
      <c r="A27" s="24">
        <v>6</v>
      </c>
      <c r="B27" s="24"/>
      <c r="C27" s="24"/>
      <c r="D27" s="24"/>
      <c r="E27" s="24"/>
      <c r="F27" s="24"/>
      <c r="G27" s="24"/>
      <c r="H27" s="24"/>
      <c r="I27" s="24">
        <f t="shared" si="0"/>
        <v>0</v>
      </c>
      <c r="J27" s="24">
        <v>10</v>
      </c>
      <c r="K27" s="24">
        <f t="shared" si="1"/>
        <v>0</v>
      </c>
    </row>
    <row r="28" spans="1:11" ht="15.75" x14ac:dyDescent="0.25">
      <c r="A28" s="24">
        <v>7</v>
      </c>
      <c r="B28" s="24"/>
      <c r="C28" s="24"/>
      <c r="D28" s="24"/>
      <c r="E28" s="24"/>
      <c r="F28" s="24"/>
      <c r="G28" s="24"/>
      <c r="H28" s="24"/>
      <c r="I28" s="24">
        <f t="shared" si="0"/>
        <v>0</v>
      </c>
      <c r="J28" s="24">
        <v>10</v>
      </c>
      <c r="K28" s="24">
        <f t="shared" si="1"/>
        <v>0</v>
      </c>
    </row>
    <row r="29" spans="1:11" ht="15.75" x14ac:dyDescent="0.25">
      <c r="A29" s="24">
        <v>8</v>
      </c>
      <c r="B29" s="24"/>
      <c r="C29" s="24"/>
      <c r="D29" s="24"/>
      <c r="E29" s="24"/>
      <c r="F29" s="24"/>
      <c r="G29" s="24"/>
      <c r="H29" s="24"/>
      <c r="I29" s="24">
        <f t="shared" si="0"/>
        <v>0</v>
      </c>
      <c r="J29" s="24">
        <v>10</v>
      </c>
      <c r="K29" s="24">
        <f t="shared" si="1"/>
        <v>0</v>
      </c>
    </row>
    <row r="30" spans="1:11" ht="15.75" x14ac:dyDescent="0.25">
      <c r="A30" s="24">
        <v>9</v>
      </c>
      <c r="B30" s="24"/>
      <c r="C30" s="24"/>
      <c r="D30" s="24"/>
      <c r="E30" s="24"/>
      <c r="F30" s="24"/>
      <c r="G30" s="24"/>
      <c r="H30" s="24"/>
      <c r="I30" s="24">
        <f t="shared" si="0"/>
        <v>0</v>
      </c>
      <c r="J30" s="24">
        <v>10</v>
      </c>
      <c r="K30" s="24">
        <f t="shared" si="1"/>
        <v>0</v>
      </c>
    </row>
    <row r="31" spans="1:11" ht="19.5" customHeight="1" x14ac:dyDescent="0.25">
      <c r="A31" s="72" t="s">
        <v>33</v>
      </c>
      <c r="B31" s="72"/>
      <c r="C31" s="72"/>
      <c r="D31" s="72"/>
      <c r="E31" s="72"/>
      <c r="F31" s="72"/>
      <c r="G31" s="72"/>
      <c r="H31" s="72"/>
      <c r="I31" s="26">
        <f>SUM(I22:I30)</f>
        <v>0</v>
      </c>
      <c r="J31" s="26"/>
      <c r="K31" s="26">
        <f>SUM(K22:K30)</f>
        <v>0</v>
      </c>
    </row>
  </sheetData>
  <mergeCells count="22">
    <mergeCell ref="A31:H31"/>
    <mergeCell ref="A19:A21"/>
    <mergeCell ref="J19:K19"/>
    <mergeCell ref="G20:G21"/>
    <mergeCell ref="H20:H21"/>
    <mergeCell ref="I20:I21"/>
    <mergeCell ref="J20:J21"/>
    <mergeCell ref="K20:K21"/>
    <mergeCell ref="B19:I19"/>
    <mergeCell ref="B20:B21"/>
    <mergeCell ref="C20:F20"/>
    <mergeCell ref="A17:K17"/>
    <mergeCell ref="J1:K1"/>
    <mergeCell ref="A9:C9"/>
    <mergeCell ref="A10:D10"/>
    <mergeCell ref="A11:D11"/>
    <mergeCell ref="A12:D12"/>
    <mergeCell ref="A13:C13"/>
    <mergeCell ref="G13:J13"/>
    <mergeCell ref="A14:K14"/>
    <mergeCell ref="A15:K15"/>
    <mergeCell ref="A16:K1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9"/>
  <sheetViews>
    <sheetView tabSelected="1" view="pageBreakPreview" topLeftCell="A43" zoomScale="90" zoomScaleNormal="90" zoomScaleSheetLayoutView="90" workbookViewId="0">
      <selection activeCell="K8" sqref="K8"/>
    </sheetView>
  </sheetViews>
  <sheetFormatPr defaultRowHeight="15.75" x14ac:dyDescent="0.25"/>
  <cols>
    <col min="1" max="1" width="17" style="3" customWidth="1"/>
    <col min="2" max="2" width="19.7109375" style="3" customWidth="1"/>
    <col min="3" max="3" width="25.5703125" style="3" customWidth="1"/>
    <col min="4" max="4" width="12.85546875" style="3" customWidth="1"/>
    <col min="5" max="5" width="10" style="3" customWidth="1"/>
    <col min="6" max="6" width="9.28515625" style="3" customWidth="1"/>
    <col min="7" max="7" width="10.5703125" style="3" customWidth="1"/>
    <col min="8" max="8" width="11" style="3" customWidth="1"/>
    <col min="9" max="9" width="11.140625" style="3" customWidth="1"/>
    <col min="10" max="12" width="11.7109375" style="3" customWidth="1"/>
    <col min="13" max="14" width="11.140625" style="3" customWidth="1"/>
    <col min="15" max="15" width="11.7109375" style="3" customWidth="1"/>
    <col min="16" max="16" width="9.85546875" style="3" customWidth="1"/>
    <col min="17" max="17" width="12.42578125" style="3" customWidth="1"/>
    <col min="18" max="18" width="9.85546875" style="3" customWidth="1"/>
    <col min="19" max="29" width="7.28515625" style="3" customWidth="1"/>
    <col min="30" max="16384" width="9.140625" style="3"/>
  </cols>
  <sheetData>
    <row r="1" spans="1:29" x14ac:dyDescent="0.25">
      <c r="A1" s="70"/>
      <c r="B1" s="70"/>
      <c r="C1" s="14"/>
      <c r="D1" s="14"/>
      <c r="E1" s="14"/>
      <c r="F1" s="14"/>
      <c r="G1" s="64"/>
      <c r="H1" s="64"/>
      <c r="I1" s="64"/>
      <c r="J1" s="41"/>
      <c r="K1" s="41"/>
      <c r="L1" s="41"/>
      <c r="M1" s="15"/>
      <c r="N1" s="15"/>
      <c r="O1" s="9"/>
      <c r="P1" s="9"/>
      <c r="Q1" s="9"/>
      <c r="R1" s="9"/>
      <c r="S1" s="9"/>
      <c r="T1" s="9"/>
      <c r="U1" s="62"/>
      <c r="V1" s="62"/>
      <c r="W1" s="62"/>
      <c r="X1" s="62"/>
      <c r="Y1" s="62"/>
      <c r="Z1" s="62"/>
      <c r="AA1" s="62"/>
      <c r="AB1" s="62"/>
      <c r="AC1" s="62"/>
    </row>
    <row r="2" spans="1:29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64" t="s">
        <v>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A4" s="65" t="s">
        <v>74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7" spans="1:29" ht="47.25" customHeight="1" x14ac:dyDescent="0.25">
      <c r="A7" s="59" t="s">
        <v>20</v>
      </c>
      <c r="B7" s="92" t="s">
        <v>21</v>
      </c>
      <c r="C7" s="85" t="s">
        <v>22</v>
      </c>
      <c r="D7" s="59" t="s">
        <v>25</v>
      </c>
      <c r="E7" s="59"/>
      <c r="F7" s="59"/>
      <c r="G7" s="59" t="s">
        <v>23</v>
      </c>
      <c r="H7" s="59"/>
      <c r="I7" s="59"/>
      <c r="J7" s="90" t="s">
        <v>76</v>
      </c>
      <c r="K7" s="91"/>
      <c r="L7" s="91"/>
      <c r="M7" s="88" t="s">
        <v>77</v>
      </c>
      <c r="N7" s="89"/>
      <c r="O7" s="89"/>
      <c r="P7" s="85" t="s">
        <v>24</v>
      </c>
      <c r="Q7" s="83" t="s">
        <v>75</v>
      </c>
      <c r="R7" s="45"/>
    </row>
    <row r="8" spans="1:29" ht="54" customHeight="1" x14ac:dyDescent="0.25">
      <c r="A8" s="59"/>
      <c r="B8" s="93"/>
      <c r="C8" s="86"/>
      <c r="D8" s="16">
        <v>1</v>
      </c>
      <c r="E8" s="16">
        <v>2</v>
      </c>
      <c r="F8" s="16" t="s">
        <v>6</v>
      </c>
      <c r="G8" s="16">
        <v>1</v>
      </c>
      <c r="H8" s="16">
        <v>2</v>
      </c>
      <c r="I8" s="16" t="s">
        <v>6</v>
      </c>
      <c r="J8" s="51">
        <v>1</v>
      </c>
      <c r="K8" s="51">
        <v>2</v>
      </c>
      <c r="L8" s="51" t="s">
        <v>6</v>
      </c>
      <c r="M8" s="16">
        <v>1</v>
      </c>
      <c r="N8" s="16">
        <v>2</v>
      </c>
      <c r="O8" s="16" t="s">
        <v>6</v>
      </c>
      <c r="P8" s="86"/>
      <c r="Q8" s="84"/>
      <c r="R8" s="45"/>
    </row>
    <row r="9" spans="1:29" ht="35.25" customHeight="1" x14ac:dyDescent="0.25">
      <c r="A9" s="85" t="s">
        <v>72</v>
      </c>
      <c r="B9" s="18" t="s">
        <v>53</v>
      </c>
      <c r="C9" s="18" t="s">
        <v>54</v>
      </c>
      <c r="D9" s="18">
        <v>3</v>
      </c>
      <c r="E9" s="18">
        <v>0</v>
      </c>
      <c r="F9" s="18">
        <f t="shared" ref="F9:F55" si="0">D9+E9</f>
        <v>3</v>
      </c>
      <c r="G9" s="18">
        <f>D9*12</f>
        <v>36</v>
      </c>
      <c r="H9" s="18">
        <f>E9*12</f>
        <v>0</v>
      </c>
      <c r="I9" s="18">
        <f t="shared" ref="I9:I55" si="1">G9+H9</f>
        <v>36</v>
      </c>
      <c r="J9" s="52">
        <v>1</v>
      </c>
      <c r="K9" s="52">
        <v>0</v>
      </c>
      <c r="L9" s="52">
        <f>J9+K9</f>
        <v>1</v>
      </c>
      <c r="M9" s="18">
        <f>F9*J9</f>
        <v>3</v>
      </c>
      <c r="N9" s="18">
        <v>0</v>
      </c>
      <c r="O9" s="18">
        <f>M9+N9</f>
        <v>3</v>
      </c>
      <c r="P9" s="39">
        <f>O9*36</f>
        <v>108</v>
      </c>
      <c r="Q9" s="53">
        <f>I9*L9*36</f>
        <v>1296</v>
      </c>
      <c r="R9" s="45"/>
    </row>
    <row r="10" spans="1:29" ht="35.25" customHeight="1" x14ac:dyDescent="0.25">
      <c r="A10" s="87"/>
      <c r="B10" s="18" t="s">
        <v>55</v>
      </c>
      <c r="C10" s="39" t="s">
        <v>54</v>
      </c>
      <c r="D10" s="18">
        <v>5</v>
      </c>
      <c r="E10" s="18">
        <v>0</v>
      </c>
      <c r="F10" s="18">
        <f t="shared" si="0"/>
        <v>5</v>
      </c>
      <c r="G10" s="18">
        <f t="shared" ref="G10:G54" si="2">D10*12</f>
        <v>60</v>
      </c>
      <c r="H10" s="18">
        <f t="shared" ref="H10:H55" si="3">E10*12</f>
        <v>0</v>
      </c>
      <c r="I10" s="18">
        <f t="shared" si="1"/>
        <v>60</v>
      </c>
      <c r="J10" s="52">
        <v>1</v>
      </c>
      <c r="K10" s="52">
        <v>0</v>
      </c>
      <c r="L10" s="52">
        <f t="shared" ref="L10:L11" si="4">J10+K10</f>
        <v>1</v>
      </c>
      <c r="M10" s="18">
        <f t="shared" ref="M10:M11" si="5">F10*J10</f>
        <v>5</v>
      </c>
      <c r="N10" s="18">
        <v>0</v>
      </c>
      <c r="O10" s="18">
        <f t="shared" ref="O10:O55" si="6">M10+N10</f>
        <v>5</v>
      </c>
      <c r="P10" s="39">
        <f t="shared" ref="P10:P11" si="7">O10*36</f>
        <v>180</v>
      </c>
      <c r="Q10" s="53">
        <f>I10*L10*36</f>
        <v>2160</v>
      </c>
      <c r="R10" s="45"/>
    </row>
    <row r="11" spans="1:29" ht="35.25" customHeight="1" x14ac:dyDescent="0.25">
      <c r="A11" s="87"/>
      <c r="B11" s="18" t="s">
        <v>56</v>
      </c>
      <c r="C11" s="39" t="s">
        <v>54</v>
      </c>
      <c r="D11" s="18">
        <v>20</v>
      </c>
      <c r="E11" s="18">
        <v>0</v>
      </c>
      <c r="F11" s="18">
        <f t="shared" si="0"/>
        <v>20</v>
      </c>
      <c r="G11" s="18">
        <f>D11*14</f>
        <v>280</v>
      </c>
      <c r="H11" s="18">
        <f t="shared" si="3"/>
        <v>0</v>
      </c>
      <c r="I11" s="18">
        <f t="shared" si="1"/>
        <v>280</v>
      </c>
      <c r="J11" s="52">
        <v>0.5</v>
      </c>
      <c r="K11" s="52">
        <v>0</v>
      </c>
      <c r="L11" s="52">
        <f t="shared" si="4"/>
        <v>0.5</v>
      </c>
      <c r="M11" s="18">
        <f t="shared" si="5"/>
        <v>10</v>
      </c>
      <c r="N11" s="18">
        <v>0</v>
      </c>
      <c r="O11" s="18">
        <f t="shared" si="6"/>
        <v>10</v>
      </c>
      <c r="P11" s="39">
        <f t="shared" si="7"/>
        <v>360</v>
      </c>
      <c r="Q11" s="53">
        <f>I11*L11*36</f>
        <v>5040</v>
      </c>
      <c r="R11" s="45"/>
    </row>
    <row r="12" spans="1:29" ht="35.25" customHeight="1" x14ac:dyDescent="0.25">
      <c r="A12" s="87"/>
      <c r="B12" s="40" t="s">
        <v>52</v>
      </c>
      <c r="C12" s="42" t="s">
        <v>54</v>
      </c>
      <c r="D12" s="40">
        <f>SUM(D9:D11)</f>
        <v>28</v>
      </c>
      <c r="E12" s="40">
        <f>SUM(E9:E11)</f>
        <v>0</v>
      </c>
      <c r="F12" s="40">
        <f>SUM(D12:E12)</f>
        <v>28</v>
      </c>
      <c r="G12" s="40">
        <f>SUM(G9:G11)</f>
        <v>376</v>
      </c>
      <c r="H12" s="40">
        <f>SUM(H9:H11)</f>
        <v>0</v>
      </c>
      <c r="I12" s="40">
        <f>SUM(G12:H12)</f>
        <v>376</v>
      </c>
      <c r="J12" s="51">
        <f>SUM(J9:J11)</f>
        <v>2.5</v>
      </c>
      <c r="K12" s="51">
        <v>0</v>
      </c>
      <c r="L12" s="51">
        <f>SUM(J12+K12)</f>
        <v>2.5</v>
      </c>
      <c r="M12" s="40">
        <f>SUM(M9:M11)</f>
        <v>18</v>
      </c>
      <c r="N12" s="40">
        <f>SUM(N9:N11)</f>
        <v>0</v>
      </c>
      <c r="O12" s="40">
        <f>SUM(M12:N12)</f>
        <v>18</v>
      </c>
      <c r="P12" s="42">
        <f>SUM(P9:P11)</f>
        <v>648</v>
      </c>
      <c r="Q12" s="51">
        <f>SUM(Q9:Q11)</f>
        <v>8496</v>
      </c>
      <c r="R12" s="45"/>
    </row>
    <row r="13" spans="1:29" ht="35.25" customHeight="1" x14ac:dyDescent="0.25">
      <c r="A13" s="87"/>
      <c r="B13" s="18" t="s">
        <v>57</v>
      </c>
      <c r="C13" s="39" t="s">
        <v>58</v>
      </c>
      <c r="D13" s="18">
        <v>2</v>
      </c>
      <c r="E13" s="18">
        <v>0</v>
      </c>
      <c r="F13" s="18">
        <f t="shared" si="0"/>
        <v>2</v>
      </c>
      <c r="G13" s="18">
        <f t="shared" si="2"/>
        <v>24</v>
      </c>
      <c r="H13" s="18">
        <f t="shared" si="3"/>
        <v>0</v>
      </c>
      <c r="I13" s="18">
        <f t="shared" si="1"/>
        <v>24</v>
      </c>
      <c r="J13" s="52">
        <v>1</v>
      </c>
      <c r="K13" s="52">
        <v>0</v>
      </c>
      <c r="L13" s="52">
        <f t="shared" ref="L13:L55" si="8">J13+K13</f>
        <v>1</v>
      </c>
      <c r="M13" s="18">
        <f t="shared" ref="M13:M55" si="9">F13*J13</f>
        <v>2</v>
      </c>
      <c r="N13" s="18">
        <v>0</v>
      </c>
      <c r="O13" s="18">
        <f t="shared" ref="O13" si="10">M13+N13</f>
        <v>2</v>
      </c>
      <c r="P13" s="39">
        <f t="shared" ref="P13:P56" si="11">O13*36</f>
        <v>72</v>
      </c>
      <c r="Q13" s="53">
        <f t="shared" ref="Q13:Q15" si="12">I13*L13*36</f>
        <v>864</v>
      </c>
      <c r="R13" s="45"/>
    </row>
    <row r="14" spans="1:29" ht="35.25" customHeight="1" x14ac:dyDescent="0.25">
      <c r="A14" s="87"/>
      <c r="B14" s="18" t="s">
        <v>59</v>
      </c>
      <c r="C14" s="18" t="s">
        <v>58</v>
      </c>
      <c r="D14" s="18">
        <v>6</v>
      </c>
      <c r="E14" s="18">
        <v>0</v>
      </c>
      <c r="F14" s="18">
        <f t="shared" si="0"/>
        <v>6</v>
      </c>
      <c r="G14" s="18">
        <f t="shared" si="2"/>
        <v>72</v>
      </c>
      <c r="H14" s="18">
        <f t="shared" si="3"/>
        <v>0</v>
      </c>
      <c r="I14" s="18">
        <f t="shared" si="1"/>
        <v>72</v>
      </c>
      <c r="J14" s="52">
        <v>1</v>
      </c>
      <c r="K14" s="52">
        <v>0</v>
      </c>
      <c r="L14" s="52">
        <f t="shared" si="8"/>
        <v>1</v>
      </c>
      <c r="M14" s="18">
        <f t="shared" si="9"/>
        <v>6</v>
      </c>
      <c r="N14" s="18">
        <v>0</v>
      </c>
      <c r="O14" s="18">
        <f t="shared" si="6"/>
        <v>6</v>
      </c>
      <c r="P14" s="39">
        <f t="shared" si="11"/>
        <v>216</v>
      </c>
      <c r="Q14" s="53">
        <f t="shared" si="12"/>
        <v>2592</v>
      </c>
      <c r="R14" s="45"/>
    </row>
    <row r="15" spans="1:29" ht="35.25" customHeight="1" x14ac:dyDescent="0.25">
      <c r="A15" s="87"/>
      <c r="B15" s="18" t="s">
        <v>56</v>
      </c>
      <c r="C15" s="39" t="s">
        <v>58</v>
      </c>
      <c r="D15" s="44">
        <v>20</v>
      </c>
      <c r="E15" s="18">
        <v>0</v>
      </c>
      <c r="F15" s="18">
        <f t="shared" si="0"/>
        <v>20</v>
      </c>
      <c r="G15" s="18">
        <f>D15*14</f>
        <v>280</v>
      </c>
      <c r="H15" s="18">
        <f t="shared" si="3"/>
        <v>0</v>
      </c>
      <c r="I15" s="18">
        <f t="shared" si="1"/>
        <v>280</v>
      </c>
      <c r="J15" s="52">
        <v>0.5</v>
      </c>
      <c r="K15" s="52">
        <v>0</v>
      </c>
      <c r="L15" s="52">
        <f t="shared" si="8"/>
        <v>0.5</v>
      </c>
      <c r="M15" s="18">
        <f t="shared" si="9"/>
        <v>10</v>
      </c>
      <c r="N15" s="18">
        <v>0</v>
      </c>
      <c r="O15" s="18">
        <f t="shared" si="6"/>
        <v>10</v>
      </c>
      <c r="P15" s="39">
        <f t="shared" si="11"/>
        <v>360</v>
      </c>
      <c r="Q15" s="53">
        <f t="shared" si="12"/>
        <v>5040</v>
      </c>
      <c r="R15" s="45"/>
    </row>
    <row r="16" spans="1:29" ht="35.25" customHeight="1" x14ac:dyDescent="0.25">
      <c r="A16" s="87"/>
      <c r="B16" s="40" t="s">
        <v>52</v>
      </c>
      <c r="C16" s="42" t="s">
        <v>58</v>
      </c>
      <c r="D16" s="43">
        <f>SUM(D13:D15)</f>
        <v>28</v>
      </c>
      <c r="E16" s="43">
        <f t="shared" ref="E16:N16" si="13">SUM(E13:E15)</f>
        <v>0</v>
      </c>
      <c r="F16" s="40">
        <f t="shared" ref="F16" si="14">SUM(D16:E16)</f>
        <v>28</v>
      </c>
      <c r="G16" s="43">
        <f t="shared" si="13"/>
        <v>376</v>
      </c>
      <c r="H16" s="43">
        <f t="shared" si="13"/>
        <v>0</v>
      </c>
      <c r="I16" s="40">
        <f t="shared" ref="I16" si="15">SUM(G16:H16)</f>
        <v>376</v>
      </c>
      <c r="J16" s="51">
        <f t="shared" si="13"/>
        <v>2.5</v>
      </c>
      <c r="K16" s="52">
        <v>0</v>
      </c>
      <c r="L16" s="51">
        <f t="shared" ref="L16" si="16">SUM(J16+K16)</f>
        <v>2.5</v>
      </c>
      <c r="M16" s="40">
        <f t="shared" ref="M16:M56" si="17">SUM(M13:M15)</f>
        <v>18</v>
      </c>
      <c r="N16" s="43">
        <f t="shared" si="13"/>
        <v>0</v>
      </c>
      <c r="O16" s="40">
        <f t="shared" ref="O16" si="18">SUM(M16:N16)</f>
        <v>18</v>
      </c>
      <c r="P16" s="42">
        <f>SUM(P13:P15)</f>
        <v>648</v>
      </c>
      <c r="Q16" s="51">
        <f t="shared" ref="Q16" si="19">SUM(Q13:Q15)</f>
        <v>8496</v>
      </c>
      <c r="R16" s="45"/>
    </row>
    <row r="17" spans="1:18" ht="35.25" customHeight="1" x14ac:dyDescent="0.25">
      <c r="A17" s="87"/>
      <c r="B17" s="18" t="s">
        <v>60</v>
      </c>
      <c r="C17" s="39" t="s">
        <v>61</v>
      </c>
      <c r="D17" s="18">
        <v>1</v>
      </c>
      <c r="E17" s="18">
        <v>0</v>
      </c>
      <c r="F17" s="18">
        <f t="shared" si="0"/>
        <v>1</v>
      </c>
      <c r="G17" s="18">
        <f t="shared" si="2"/>
        <v>12</v>
      </c>
      <c r="H17" s="18">
        <f t="shared" si="3"/>
        <v>0</v>
      </c>
      <c r="I17" s="18">
        <f t="shared" si="1"/>
        <v>12</v>
      </c>
      <c r="J17" s="52">
        <v>1</v>
      </c>
      <c r="K17" s="52">
        <v>0</v>
      </c>
      <c r="L17" s="52">
        <f t="shared" ref="L17" si="20">J17+K17</f>
        <v>1</v>
      </c>
      <c r="M17" s="18">
        <f t="shared" ref="M17" si="21">F17*J17</f>
        <v>1</v>
      </c>
      <c r="N17" s="18">
        <v>0</v>
      </c>
      <c r="O17" s="18">
        <f t="shared" ref="O17" si="22">M17+N17</f>
        <v>1</v>
      </c>
      <c r="P17" s="39">
        <f t="shared" si="11"/>
        <v>36</v>
      </c>
      <c r="Q17" s="53">
        <f t="shared" ref="Q17:Q19" si="23">I17*L17*36</f>
        <v>432</v>
      </c>
      <c r="R17" s="45"/>
    </row>
    <row r="18" spans="1:18" ht="35.25" customHeight="1" x14ac:dyDescent="0.25">
      <c r="A18" s="87"/>
      <c r="B18" s="18" t="s">
        <v>62</v>
      </c>
      <c r="C18" s="39" t="s">
        <v>61</v>
      </c>
      <c r="D18" s="18">
        <v>5</v>
      </c>
      <c r="E18" s="18">
        <v>0</v>
      </c>
      <c r="F18" s="18">
        <f t="shared" si="0"/>
        <v>5</v>
      </c>
      <c r="G18" s="18">
        <f t="shared" si="2"/>
        <v>60</v>
      </c>
      <c r="H18" s="18">
        <f t="shared" si="3"/>
        <v>0</v>
      </c>
      <c r="I18" s="18">
        <f t="shared" si="1"/>
        <v>60</v>
      </c>
      <c r="J18" s="52">
        <v>1</v>
      </c>
      <c r="K18" s="52">
        <v>0</v>
      </c>
      <c r="L18" s="52">
        <f t="shared" si="8"/>
        <v>1</v>
      </c>
      <c r="M18" s="18">
        <f t="shared" si="9"/>
        <v>5</v>
      </c>
      <c r="N18" s="18">
        <v>0</v>
      </c>
      <c r="O18" s="18">
        <f t="shared" si="6"/>
        <v>5</v>
      </c>
      <c r="P18" s="39">
        <f t="shared" si="11"/>
        <v>180</v>
      </c>
      <c r="Q18" s="53">
        <f t="shared" si="23"/>
        <v>2160</v>
      </c>
      <c r="R18" s="45"/>
    </row>
    <row r="19" spans="1:18" ht="35.25" customHeight="1" x14ac:dyDescent="0.25">
      <c r="A19" s="87"/>
      <c r="B19" s="18" t="s">
        <v>56</v>
      </c>
      <c r="C19" s="39" t="s">
        <v>61</v>
      </c>
      <c r="D19" s="18">
        <v>24</v>
      </c>
      <c r="E19" s="18">
        <v>0</v>
      </c>
      <c r="F19" s="18">
        <f t="shared" si="0"/>
        <v>24</v>
      </c>
      <c r="G19" s="18">
        <f>D19*14</f>
        <v>336</v>
      </c>
      <c r="H19" s="18">
        <f t="shared" si="3"/>
        <v>0</v>
      </c>
      <c r="I19" s="18">
        <f t="shared" si="1"/>
        <v>336</v>
      </c>
      <c r="J19" s="52">
        <v>0.5</v>
      </c>
      <c r="K19" s="52">
        <v>0</v>
      </c>
      <c r="L19" s="52">
        <f t="shared" si="8"/>
        <v>0.5</v>
      </c>
      <c r="M19" s="18">
        <f t="shared" si="9"/>
        <v>12</v>
      </c>
      <c r="N19" s="18">
        <v>0</v>
      </c>
      <c r="O19" s="18">
        <f t="shared" si="6"/>
        <v>12</v>
      </c>
      <c r="P19" s="39">
        <f t="shared" si="11"/>
        <v>432</v>
      </c>
      <c r="Q19" s="53">
        <f t="shared" si="23"/>
        <v>6048</v>
      </c>
      <c r="R19" s="45"/>
    </row>
    <row r="20" spans="1:18" s="46" customFormat="1" ht="35.25" customHeight="1" x14ac:dyDescent="0.25">
      <c r="A20" s="87"/>
      <c r="B20" s="40" t="s">
        <v>52</v>
      </c>
      <c r="C20" s="42" t="s">
        <v>61</v>
      </c>
      <c r="D20" s="40">
        <f>SUM(D17:D19)</f>
        <v>30</v>
      </c>
      <c r="E20" s="40">
        <f t="shared" ref="E20:N20" si="24">SUM(E17:E19)</f>
        <v>0</v>
      </c>
      <c r="F20" s="40">
        <f t="shared" ref="F20" si="25">SUM(D20:E20)</f>
        <v>30</v>
      </c>
      <c r="G20" s="40">
        <f t="shared" si="24"/>
        <v>408</v>
      </c>
      <c r="H20" s="40">
        <f t="shared" si="24"/>
        <v>0</v>
      </c>
      <c r="I20" s="40">
        <f t="shared" ref="I20" si="26">SUM(G20:H20)</f>
        <v>408</v>
      </c>
      <c r="J20" s="51">
        <f t="shared" si="24"/>
        <v>2.5</v>
      </c>
      <c r="K20" s="52">
        <v>0</v>
      </c>
      <c r="L20" s="51">
        <f t="shared" ref="L20" si="27">SUM(J20+K20)</f>
        <v>2.5</v>
      </c>
      <c r="M20" s="40">
        <f t="shared" si="17"/>
        <v>18</v>
      </c>
      <c r="N20" s="40">
        <f t="shared" si="24"/>
        <v>0</v>
      </c>
      <c r="O20" s="40">
        <f t="shared" ref="O20" si="28">SUM(M20:N20)</f>
        <v>18</v>
      </c>
      <c r="P20" s="40">
        <f t="shared" ref="P20:Q20" si="29">SUM(P17:P19)</f>
        <v>648</v>
      </c>
      <c r="Q20" s="51">
        <f t="shared" si="29"/>
        <v>8640</v>
      </c>
      <c r="R20" s="45"/>
    </row>
    <row r="21" spans="1:18" ht="35.25" customHeight="1" x14ac:dyDescent="0.25">
      <c r="A21" s="87"/>
      <c r="B21" s="18" t="s">
        <v>53</v>
      </c>
      <c r="C21" s="39" t="s">
        <v>63</v>
      </c>
      <c r="D21" s="18">
        <v>3</v>
      </c>
      <c r="E21" s="18">
        <v>0</v>
      </c>
      <c r="F21" s="18">
        <f t="shared" si="0"/>
        <v>3</v>
      </c>
      <c r="G21" s="18">
        <f t="shared" si="2"/>
        <v>36</v>
      </c>
      <c r="H21" s="18">
        <f t="shared" si="3"/>
        <v>0</v>
      </c>
      <c r="I21" s="18">
        <f t="shared" si="1"/>
        <v>36</v>
      </c>
      <c r="J21" s="52">
        <v>1</v>
      </c>
      <c r="K21" s="52">
        <v>0</v>
      </c>
      <c r="L21" s="52">
        <f t="shared" ref="L21" si="30">J21+K21</f>
        <v>1</v>
      </c>
      <c r="M21" s="18">
        <f t="shared" ref="M21" si="31">F21*J21</f>
        <v>3</v>
      </c>
      <c r="N21" s="18">
        <v>0</v>
      </c>
      <c r="O21" s="18">
        <f t="shared" ref="O21" si="32">M21+N21</f>
        <v>3</v>
      </c>
      <c r="P21" s="39">
        <f t="shared" si="11"/>
        <v>108</v>
      </c>
      <c r="Q21" s="53">
        <f t="shared" ref="Q21:Q23" si="33">I21*L21*36</f>
        <v>1296</v>
      </c>
      <c r="R21" s="45"/>
    </row>
    <row r="22" spans="1:18" ht="35.25" customHeight="1" x14ac:dyDescent="0.25">
      <c r="A22" s="87"/>
      <c r="B22" s="18" t="s">
        <v>55</v>
      </c>
      <c r="C22" s="39" t="s">
        <v>63</v>
      </c>
      <c r="D22" s="18">
        <v>5</v>
      </c>
      <c r="E22" s="18">
        <v>0</v>
      </c>
      <c r="F22" s="18">
        <f t="shared" si="0"/>
        <v>5</v>
      </c>
      <c r="G22" s="18">
        <f t="shared" si="2"/>
        <v>60</v>
      </c>
      <c r="H22" s="18">
        <f t="shared" si="3"/>
        <v>0</v>
      </c>
      <c r="I22" s="18">
        <f t="shared" si="1"/>
        <v>60</v>
      </c>
      <c r="J22" s="52">
        <v>1</v>
      </c>
      <c r="K22" s="52">
        <v>0</v>
      </c>
      <c r="L22" s="52">
        <f t="shared" si="8"/>
        <v>1</v>
      </c>
      <c r="M22" s="18">
        <f t="shared" si="9"/>
        <v>5</v>
      </c>
      <c r="N22" s="18">
        <v>0</v>
      </c>
      <c r="O22" s="18">
        <f t="shared" si="6"/>
        <v>5</v>
      </c>
      <c r="P22" s="39">
        <f t="shared" si="11"/>
        <v>180</v>
      </c>
      <c r="Q22" s="53">
        <f t="shared" si="33"/>
        <v>2160</v>
      </c>
      <c r="R22" s="45"/>
    </row>
    <row r="23" spans="1:18" ht="35.25" customHeight="1" x14ac:dyDescent="0.25">
      <c r="A23" s="87"/>
      <c r="B23" s="18" t="s">
        <v>56</v>
      </c>
      <c r="C23" s="39" t="s">
        <v>63</v>
      </c>
      <c r="D23" s="18">
        <v>20</v>
      </c>
      <c r="E23" s="18">
        <v>0</v>
      </c>
      <c r="F23" s="18">
        <f t="shared" si="0"/>
        <v>20</v>
      </c>
      <c r="G23" s="18">
        <f>D23*14</f>
        <v>280</v>
      </c>
      <c r="H23" s="18">
        <f t="shared" si="3"/>
        <v>0</v>
      </c>
      <c r="I23" s="18">
        <f t="shared" si="1"/>
        <v>280</v>
      </c>
      <c r="J23" s="52">
        <v>0.5</v>
      </c>
      <c r="K23" s="52">
        <v>0</v>
      </c>
      <c r="L23" s="52">
        <f t="shared" si="8"/>
        <v>0.5</v>
      </c>
      <c r="M23" s="18">
        <f t="shared" si="9"/>
        <v>10</v>
      </c>
      <c r="N23" s="18">
        <v>0</v>
      </c>
      <c r="O23" s="18">
        <f t="shared" si="6"/>
        <v>10</v>
      </c>
      <c r="P23" s="39">
        <f t="shared" si="11"/>
        <v>360</v>
      </c>
      <c r="Q23" s="53">
        <f t="shared" si="33"/>
        <v>5040</v>
      </c>
      <c r="R23" s="45"/>
    </row>
    <row r="24" spans="1:18" ht="35.25" customHeight="1" x14ac:dyDescent="0.25">
      <c r="A24" s="87"/>
      <c r="B24" s="40" t="s">
        <v>52</v>
      </c>
      <c r="C24" s="42" t="s">
        <v>63</v>
      </c>
      <c r="D24" s="40">
        <f>SUM(D21:D23)</f>
        <v>28</v>
      </c>
      <c r="E24" s="40">
        <f t="shared" ref="E24:N24" si="34">SUM(E21:E23)</f>
        <v>0</v>
      </c>
      <c r="F24" s="40">
        <f t="shared" ref="F24" si="35">SUM(D24:E24)</f>
        <v>28</v>
      </c>
      <c r="G24" s="40">
        <f t="shared" si="34"/>
        <v>376</v>
      </c>
      <c r="H24" s="40">
        <f t="shared" si="34"/>
        <v>0</v>
      </c>
      <c r="I24" s="40">
        <f t="shared" ref="I24" si="36">SUM(G24:H24)</f>
        <v>376</v>
      </c>
      <c r="J24" s="51">
        <f t="shared" si="34"/>
        <v>2.5</v>
      </c>
      <c r="K24" s="52">
        <v>0</v>
      </c>
      <c r="L24" s="51">
        <f t="shared" ref="L24" si="37">SUM(J24+K24)</f>
        <v>2.5</v>
      </c>
      <c r="M24" s="40">
        <f t="shared" si="17"/>
        <v>18</v>
      </c>
      <c r="N24" s="40">
        <f t="shared" si="34"/>
        <v>0</v>
      </c>
      <c r="O24" s="40">
        <f t="shared" ref="O24" si="38">SUM(M24:N24)</f>
        <v>18</v>
      </c>
      <c r="P24" s="40">
        <f t="shared" ref="P24:Q24" si="39">SUM(P21:P23)</f>
        <v>648</v>
      </c>
      <c r="Q24" s="51">
        <f t="shared" si="39"/>
        <v>8496</v>
      </c>
      <c r="R24" s="45"/>
    </row>
    <row r="25" spans="1:18" ht="35.25" customHeight="1" x14ac:dyDescent="0.25">
      <c r="A25" s="87"/>
      <c r="B25" s="18" t="s">
        <v>60</v>
      </c>
      <c r="C25" s="39" t="s">
        <v>64</v>
      </c>
      <c r="D25" s="18">
        <v>1</v>
      </c>
      <c r="E25" s="18">
        <v>0</v>
      </c>
      <c r="F25" s="18">
        <f t="shared" si="0"/>
        <v>1</v>
      </c>
      <c r="G25" s="18">
        <f t="shared" si="2"/>
        <v>12</v>
      </c>
      <c r="H25" s="18">
        <f t="shared" si="3"/>
        <v>0</v>
      </c>
      <c r="I25" s="18">
        <f t="shared" si="1"/>
        <v>12</v>
      </c>
      <c r="J25" s="52">
        <v>1</v>
      </c>
      <c r="K25" s="52">
        <v>0</v>
      </c>
      <c r="L25" s="52">
        <f t="shared" ref="L25" si="40">J25+K25</f>
        <v>1</v>
      </c>
      <c r="M25" s="18">
        <f t="shared" ref="M25" si="41">F25*J25</f>
        <v>1</v>
      </c>
      <c r="N25" s="18">
        <v>0</v>
      </c>
      <c r="O25" s="18">
        <f t="shared" ref="O25" si="42">M25+N25</f>
        <v>1</v>
      </c>
      <c r="P25" s="39">
        <f t="shared" si="11"/>
        <v>36</v>
      </c>
      <c r="Q25" s="53">
        <f t="shared" ref="Q25:Q27" si="43">I25*L25*36</f>
        <v>432</v>
      </c>
      <c r="R25" s="45"/>
    </row>
    <row r="26" spans="1:18" ht="35.25" customHeight="1" x14ac:dyDescent="0.25">
      <c r="A26" s="87"/>
      <c r="B26" s="18" t="s">
        <v>62</v>
      </c>
      <c r="C26" s="39" t="s">
        <v>64</v>
      </c>
      <c r="D26" s="18">
        <v>5</v>
      </c>
      <c r="E26" s="18">
        <v>0</v>
      </c>
      <c r="F26" s="18">
        <f t="shared" si="0"/>
        <v>5</v>
      </c>
      <c r="G26" s="18">
        <f t="shared" si="2"/>
        <v>60</v>
      </c>
      <c r="H26" s="18">
        <f t="shared" si="3"/>
        <v>0</v>
      </c>
      <c r="I26" s="18">
        <f t="shared" si="1"/>
        <v>60</v>
      </c>
      <c r="J26" s="52">
        <v>1</v>
      </c>
      <c r="K26" s="52">
        <v>0</v>
      </c>
      <c r="L26" s="52">
        <f t="shared" si="8"/>
        <v>1</v>
      </c>
      <c r="M26" s="18">
        <f t="shared" si="9"/>
        <v>5</v>
      </c>
      <c r="N26" s="18">
        <v>0</v>
      </c>
      <c r="O26" s="18">
        <f t="shared" si="6"/>
        <v>5</v>
      </c>
      <c r="P26" s="39">
        <f t="shared" si="11"/>
        <v>180</v>
      </c>
      <c r="Q26" s="53">
        <f t="shared" si="43"/>
        <v>2160</v>
      </c>
      <c r="R26" s="45"/>
    </row>
    <row r="27" spans="1:18" ht="35.25" customHeight="1" x14ac:dyDescent="0.25">
      <c r="A27" s="87"/>
      <c r="B27" s="18" t="s">
        <v>56</v>
      </c>
      <c r="C27" s="39" t="s">
        <v>64</v>
      </c>
      <c r="D27" s="18">
        <v>24</v>
      </c>
      <c r="E27" s="18">
        <v>0</v>
      </c>
      <c r="F27" s="18">
        <f t="shared" si="0"/>
        <v>24</v>
      </c>
      <c r="G27" s="18">
        <f>D27*14</f>
        <v>336</v>
      </c>
      <c r="H27" s="18">
        <f t="shared" si="3"/>
        <v>0</v>
      </c>
      <c r="I27" s="18">
        <f t="shared" si="1"/>
        <v>336</v>
      </c>
      <c r="J27" s="52">
        <v>0.5</v>
      </c>
      <c r="K27" s="52">
        <v>0</v>
      </c>
      <c r="L27" s="52">
        <f t="shared" si="8"/>
        <v>0.5</v>
      </c>
      <c r="M27" s="18">
        <f t="shared" si="9"/>
        <v>12</v>
      </c>
      <c r="N27" s="18">
        <v>0</v>
      </c>
      <c r="O27" s="18">
        <f t="shared" si="6"/>
        <v>12</v>
      </c>
      <c r="P27" s="39">
        <f t="shared" si="11"/>
        <v>432</v>
      </c>
      <c r="Q27" s="53">
        <f t="shared" si="43"/>
        <v>6048</v>
      </c>
      <c r="R27" s="45"/>
    </row>
    <row r="28" spans="1:18" s="46" customFormat="1" ht="35.25" customHeight="1" x14ac:dyDescent="0.25">
      <c r="A28" s="87"/>
      <c r="B28" s="40" t="s">
        <v>52</v>
      </c>
      <c r="C28" s="42" t="s">
        <v>64</v>
      </c>
      <c r="D28" s="40">
        <f>SUM(D25:D27)</f>
        <v>30</v>
      </c>
      <c r="E28" s="40">
        <f t="shared" ref="E28:N28" si="44">SUM(E25:E27)</f>
        <v>0</v>
      </c>
      <c r="F28" s="40">
        <f t="shared" ref="F28" si="45">SUM(D28:E28)</f>
        <v>30</v>
      </c>
      <c r="G28" s="40">
        <f t="shared" si="44"/>
        <v>408</v>
      </c>
      <c r="H28" s="40">
        <f t="shared" si="44"/>
        <v>0</v>
      </c>
      <c r="I28" s="40">
        <f t="shared" ref="I28" si="46">SUM(G28:H28)</f>
        <v>408</v>
      </c>
      <c r="J28" s="51">
        <f t="shared" si="44"/>
        <v>2.5</v>
      </c>
      <c r="K28" s="52">
        <v>0</v>
      </c>
      <c r="L28" s="51">
        <f t="shared" ref="L28" si="47">SUM(J28+K28)</f>
        <v>2.5</v>
      </c>
      <c r="M28" s="40">
        <f t="shared" si="17"/>
        <v>18</v>
      </c>
      <c r="N28" s="40">
        <f t="shared" si="44"/>
        <v>0</v>
      </c>
      <c r="O28" s="40">
        <f t="shared" ref="O28" si="48">SUM(M28:N28)</f>
        <v>18</v>
      </c>
      <c r="P28" s="40">
        <f t="shared" ref="P28:Q28" si="49">SUM(P25:P27)</f>
        <v>648</v>
      </c>
      <c r="Q28" s="51">
        <f t="shared" si="49"/>
        <v>8640</v>
      </c>
      <c r="R28" s="45"/>
    </row>
    <row r="29" spans="1:18" ht="35.25" customHeight="1" x14ac:dyDescent="0.25">
      <c r="A29" s="87"/>
      <c r="B29" s="18" t="s">
        <v>60</v>
      </c>
      <c r="C29" s="39" t="s">
        <v>65</v>
      </c>
      <c r="D29" s="18">
        <v>2</v>
      </c>
      <c r="E29" s="18">
        <v>0</v>
      </c>
      <c r="F29" s="18">
        <f t="shared" si="0"/>
        <v>2</v>
      </c>
      <c r="G29" s="18">
        <f t="shared" si="2"/>
        <v>24</v>
      </c>
      <c r="H29" s="18">
        <f t="shared" si="3"/>
        <v>0</v>
      </c>
      <c r="I29" s="18">
        <f t="shared" si="1"/>
        <v>24</v>
      </c>
      <c r="J29" s="52">
        <v>1</v>
      </c>
      <c r="K29" s="52">
        <v>0</v>
      </c>
      <c r="L29" s="52">
        <f t="shared" ref="L29" si="50">J29+K29</f>
        <v>1</v>
      </c>
      <c r="M29" s="18">
        <f t="shared" ref="M29" si="51">F29*J29</f>
        <v>2</v>
      </c>
      <c r="N29" s="18">
        <v>0</v>
      </c>
      <c r="O29" s="18">
        <f t="shared" ref="O29" si="52">M29+N29</f>
        <v>2</v>
      </c>
      <c r="P29" s="39">
        <f t="shared" si="11"/>
        <v>72</v>
      </c>
      <c r="Q29" s="53">
        <f t="shared" ref="Q29:Q31" si="53">I29*L29*36</f>
        <v>864</v>
      </c>
      <c r="R29" s="45"/>
    </row>
    <row r="30" spans="1:18" ht="35.25" customHeight="1" x14ac:dyDescent="0.25">
      <c r="A30" s="87"/>
      <c r="B30" s="18" t="s">
        <v>62</v>
      </c>
      <c r="C30" s="39" t="s">
        <v>65</v>
      </c>
      <c r="D30" s="18">
        <v>6</v>
      </c>
      <c r="E30" s="18">
        <v>0</v>
      </c>
      <c r="F30" s="18">
        <f t="shared" si="0"/>
        <v>6</v>
      </c>
      <c r="G30" s="18">
        <f t="shared" si="2"/>
        <v>72</v>
      </c>
      <c r="H30" s="18">
        <f t="shared" si="3"/>
        <v>0</v>
      </c>
      <c r="I30" s="18">
        <f t="shared" si="1"/>
        <v>72</v>
      </c>
      <c r="J30" s="52">
        <v>1</v>
      </c>
      <c r="K30" s="52">
        <v>0</v>
      </c>
      <c r="L30" s="52">
        <f t="shared" si="8"/>
        <v>1</v>
      </c>
      <c r="M30" s="18">
        <f t="shared" si="9"/>
        <v>6</v>
      </c>
      <c r="N30" s="18">
        <v>0</v>
      </c>
      <c r="O30" s="18">
        <f t="shared" si="6"/>
        <v>6</v>
      </c>
      <c r="P30" s="39">
        <f t="shared" si="11"/>
        <v>216</v>
      </c>
      <c r="Q30" s="53">
        <f t="shared" si="53"/>
        <v>2592</v>
      </c>
      <c r="R30" s="45"/>
    </row>
    <row r="31" spans="1:18" ht="35.25" customHeight="1" x14ac:dyDescent="0.25">
      <c r="A31" s="87"/>
      <c r="B31" s="18" t="s">
        <v>56</v>
      </c>
      <c r="C31" s="18" t="s">
        <v>65</v>
      </c>
      <c r="D31" s="18">
        <v>20</v>
      </c>
      <c r="E31" s="18">
        <v>0</v>
      </c>
      <c r="F31" s="18">
        <f t="shared" si="0"/>
        <v>20</v>
      </c>
      <c r="G31" s="18">
        <f>D31*14</f>
        <v>280</v>
      </c>
      <c r="H31" s="18">
        <f t="shared" si="3"/>
        <v>0</v>
      </c>
      <c r="I31" s="18">
        <f t="shared" si="1"/>
        <v>280</v>
      </c>
      <c r="J31" s="52">
        <v>0.5</v>
      </c>
      <c r="K31" s="52">
        <v>0</v>
      </c>
      <c r="L31" s="52">
        <f t="shared" si="8"/>
        <v>0.5</v>
      </c>
      <c r="M31" s="18">
        <f t="shared" si="9"/>
        <v>10</v>
      </c>
      <c r="N31" s="18">
        <v>0</v>
      </c>
      <c r="O31" s="18">
        <f t="shared" si="6"/>
        <v>10</v>
      </c>
      <c r="P31" s="39">
        <f t="shared" si="11"/>
        <v>360</v>
      </c>
      <c r="Q31" s="53">
        <f t="shared" si="53"/>
        <v>5040</v>
      </c>
      <c r="R31" s="45"/>
    </row>
    <row r="32" spans="1:18" s="46" customFormat="1" ht="35.25" customHeight="1" x14ac:dyDescent="0.25">
      <c r="A32" s="87"/>
      <c r="B32" s="40" t="s">
        <v>52</v>
      </c>
      <c r="C32" s="40" t="s">
        <v>65</v>
      </c>
      <c r="D32" s="40">
        <f>SUM(D29:D31)</f>
        <v>28</v>
      </c>
      <c r="E32" s="40">
        <f t="shared" ref="E32:N32" si="54">SUM(E29:E31)</f>
        <v>0</v>
      </c>
      <c r="F32" s="40">
        <f t="shared" ref="F32" si="55">SUM(D32:E32)</f>
        <v>28</v>
      </c>
      <c r="G32" s="40">
        <f t="shared" si="54"/>
        <v>376</v>
      </c>
      <c r="H32" s="40">
        <f t="shared" si="54"/>
        <v>0</v>
      </c>
      <c r="I32" s="40">
        <f t="shared" ref="I32" si="56">SUM(G32:H32)</f>
        <v>376</v>
      </c>
      <c r="J32" s="51">
        <f t="shared" si="54"/>
        <v>2.5</v>
      </c>
      <c r="K32" s="52">
        <v>0</v>
      </c>
      <c r="L32" s="51">
        <f t="shared" ref="L32" si="57">SUM(J32+K32)</f>
        <v>2.5</v>
      </c>
      <c r="M32" s="40">
        <f t="shared" si="17"/>
        <v>18</v>
      </c>
      <c r="N32" s="40">
        <f t="shared" si="54"/>
        <v>0</v>
      </c>
      <c r="O32" s="40">
        <f t="shared" ref="O32" si="58">SUM(M32:N32)</f>
        <v>18</v>
      </c>
      <c r="P32" s="40">
        <f t="shared" ref="P32:Q32" si="59">SUM(P29:P31)</f>
        <v>648</v>
      </c>
      <c r="Q32" s="51">
        <f t="shared" si="59"/>
        <v>8496</v>
      </c>
      <c r="R32" s="45"/>
    </row>
    <row r="33" spans="1:18" ht="35.25" customHeight="1" x14ac:dyDescent="0.25">
      <c r="A33" s="87"/>
      <c r="B33" s="18" t="s">
        <v>60</v>
      </c>
      <c r="C33" s="18" t="s">
        <v>66</v>
      </c>
      <c r="D33" s="18">
        <v>3</v>
      </c>
      <c r="E33" s="18">
        <v>0</v>
      </c>
      <c r="F33" s="18">
        <f t="shared" si="0"/>
        <v>3</v>
      </c>
      <c r="G33" s="18">
        <f t="shared" si="2"/>
        <v>36</v>
      </c>
      <c r="H33" s="18">
        <f t="shared" si="3"/>
        <v>0</v>
      </c>
      <c r="I33" s="18">
        <f t="shared" si="1"/>
        <v>36</v>
      </c>
      <c r="J33" s="52">
        <v>1</v>
      </c>
      <c r="K33" s="52">
        <v>0</v>
      </c>
      <c r="L33" s="52">
        <f t="shared" ref="L33" si="60">J33+K33</f>
        <v>1</v>
      </c>
      <c r="M33" s="18">
        <f t="shared" ref="M33" si="61">F33*J33</f>
        <v>3</v>
      </c>
      <c r="N33" s="18">
        <v>0</v>
      </c>
      <c r="O33" s="18">
        <f t="shared" ref="O33" si="62">M33+N33</f>
        <v>3</v>
      </c>
      <c r="P33" s="39">
        <f t="shared" si="11"/>
        <v>108</v>
      </c>
      <c r="Q33" s="53">
        <f t="shared" ref="Q33:Q35" si="63">I33*L33*36</f>
        <v>1296</v>
      </c>
      <c r="R33" s="45"/>
    </row>
    <row r="34" spans="1:18" ht="35.25" customHeight="1" x14ac:dyDescent="0.25">
      <c r="A34" s="87"/>
      <c r="B34" s="18" t="s">
        <v>62</v>
      </c>
      <c r="C34" s="18" t="s">
        <v>66</v>
      </c>
      <c r="D34" s="18">
        <v>6</v>
      </c>
      <c r="E34" s="18">
        <v>0</v>
      </c>
      <c r="F34" s="18">
        <f t="shared" si="0"/>
        <v>6</v>
      </c>
      <c r="G34" s="18">
        <f t="shared" si="2"/>
        <v>72</v>
      </c>
      <c r="H34" s="18">
        <f t="shared" si="3"/>
        <v>0</v>
      </c>
      <c r="I34" s="18">
        <f t="shared" si="1"/>
        <v>72</v>
      </c>
      <c r="J34" s="52">
        <v>1</v>
      </c>
      <c r="K34" s="52">
        <v>0</v>
      </c>
      <c r="L34" s="52">
        <f t="shared" si="8"/>
        <v>1</v>
      </c>
      <c r="M34" s="18">
        <f t="shared" si="9"/>
        <v>6</v>
      </c>
      <c r="N34" s="18">
        <v>0</v>
      </c>
      <c r="O34" s="18">
        <f t="shared" si="6"/>
        <v>6</v>
      </c>
      <c r="P34" s="39">
        <f t="shared" si="11"/>
        <v>216</v>
      </c>
      <c r="Q34" s="53">
        <f t="shared" si="63"/>
        <v>2592</v>
      </c>
      <c r="R34" s="45"/>
    </row>
    <row r="35" spans="1:18" ht="35.25" customHeight="1" x14ac:dyDescent="0.25">
      <c r="A35" s="87"/>
      <c r="B35" s="18" t="s">
        <v>56</v>
      </c>
      <c r="C35" s="39" t="s">
        <v>66</v>
      </c>
      <c r="D35" s="18">
        <v>18</v>
      </c>
      <c r="E35" s="18">
        <v>0</v>
      </c>
      <c r="F35" s="18">
        <f t="shared" si="0"/>
        <v>18</v>
      </c>
      <c r="G35" s="18">
        <f>D35*14</f>
        <v>252</v>
      </c>
      <c r="H35" s="18">
        <f t="shared" si="3"/>
        <v>0</v>
      </c>
      <c r="I35" s="18">
        <f t="shared" si="1"/>
        <v>252</v>
      </c>
      <c r="J35" s="52">
        <v>0.5</v>
      </c>
      <c r="K35" s="52">
        <v>0</v>
      </c>
      <c r="L35" s="52">
        <f t="shared" si="8"/>
        <v>0.5</v>
      </c>
      <c r="M35" s="18">
        <f t="shared" si="9"/>
        <v>9</v>
      </c>
      <c r="N35" s="18">
        <v>0</v>
      </c>
      <c r="O35" s="18">
        <f t="shared" si="6"/>
        <v>9</v>
      </c>
      <c r="P35" s="39">
        <f t="shared" si="11"/>
        <v>324</v>
      </c>
      <c r="Q35" s="53">
        <f t="shared" si="63"/>
        <v>4536</v>
      </c>
      <c r="R35" s="45"/>
    </row>
    <row r="36" spans="1:18" s="46" customFormat="1" ht="35.25" customHeight="1" x14ac:dyDescent="0.25">
      <c r="A36" s="87"/>
      <c r="B36" s="40" t="s">
        <v>52</v>
      </c>
      <c r="C36" s="42" t="s">
        <v>66</v>
      </c>
      <c r="D36" s="40">
        <f>SUM(D33:D35)</f>
        <v>27</v>
      </c>
      <c r="E36" s="40">
        <f t="shared" ref="E36:N36" si="64">SUM(E33:E35)</f>
        <v>0</v>
      </c>
      <c r="F36" s="40">
        <f t="shared" ref="F36" si="65">SUM(D36:E36)</f>
        <v>27</v>
      </c>
      <c r="G36" s="40">
        <f t="shared" si="64"/>
        <v>360</v>
      </c>
      <c r="H36" s="40">
        <f t="shared" si="64"/>
        <v>0</v>
      </c>
      <c r="I36" s="40">
        <f t="shared" ref="I36" si="66">SUM(G36:H36)</f>
        <v>360</v>
      </c>
      <c r="J36" s="51">
        <f t="shared" si="64"/>
        <v>2.5</v>
      </c>
      <c r="K36" s="52">
        <v>0</v>
      </c>
      <c r="L36" s="51">
        <f t="shared" ref="L36" si="67">SUM(J36+K36)</f>
        <v>2.5</v>
      </c>
      <c r="M36" s="40">
        <f t="shared" si="17"/>
        <v>18</v>
      </c>
      <c r="N36" s="40">
        <f t="shared" si="64"/>
        <v>0</v>
      </c>
      <c r="O36" s="40">
        <f t="shared" ref="O36" si="68">SUM(M36:N36)</f>
        <v>18</v>
      </c>
      <c r="P36" s="40">
        <f t="shared" ref="P36:Q36" si="69">SUM(P33:P35)</f>
        <v>648</v>
      </c>
      <c r="Q36" s="51">
        <f t="shared" si="69"/>
        <v>8424</v>
      </c>
      <c r="R36" s="45"/>
    </row>
    <row r="37" spans="1:18" ht="35.25" customHeight="1" x14ac:dyDescent="0.25">
      <c r="A37" s="87"/>
      <c r="B37" s="18" t="s">
        <v>57</v>
      </c>
      <c r="C37" s="18" t="s">
        <v>67</v>
      </c>
      <c r="D37" s="18">
        <v>3</v>
      </c>
      <c r="E37" s="18">
        <v>0</v>
      </c>
      <c r="F37" s="18">
        <f t="shared" si="0"/>
        <v>3</v>
      </c>
      <c r="G37" s="18">
        <f t="shared" si="2"/>
        <v>36</v>
      </c>
      <c r="H37" s="18">
        <f t="shared" si="3"/>
        <v>0</v>
      </c>
      <c r="I37" s="18">
        <f t="shared" si="1"/>
        <v>36</v>
      </c>
      <c r="J37" s="52">
        <v>1</v>
      </c>
      <c r="K37" s="52">
        <v>0</v>
      </c>
      <c r="L37" s="52">
        <f t="shared" ref="L37" si="70">J37+K37</f>
        <v>1</v>
      </c>
      <c r="M37" s="18">
        <f t="shared" ref="M37" si="71">F37*J37</f>
        <v>3</v>
      </c>
      <c r="N37" s="18">
        <v>0</v>
      </c>
      <c r="O37" s="18">
        <f t="shared" ref="O37" si="72">M37+N37</f>
        <v>3</v>
      </c>
      <c r="P37" s="39">
        <f t="shared" si="11"/>
        <v>108</v>
      </c>
      <c r="Q37" s="53">
        <f t="shared" ref="Q37:Q39" si="73">I37*L37*36</f>
        <v>1296</v>
      </c>
      <c r="R37" s="45"/>
    </row>
    <row r="38" spans="1:18" ht="35.25" customHeight="1" x14ac:dyDescent="0.25">
      <c r="A38" s="87"/>
      <c r="B38" s="18" t="s">
        <v>59</v>
      </c>
      <c r="C38" s="18" t="s">
        <v>67</v>
      </c>
      <c r="D38" s="18">
        <v>6</v>
      </c>
      <c r="E38" s="18">
        <v>0</v>
      </c>
      <c r="F38" s="18">
        <f t="shared" si="0"/>
        <v>6</v>
      </c>
      <c r="G38" s="18">
        <f t="shared" si="2"/>
        <v>72</v>
      </c>
      <c r="H38" s="18">
        <f t="shared" si="3"/>
        <v>0</v>
      </c>
      <c r="I38" s="18">
        <f t="shared" si="1"/>
        <v>72</v>
      </c>
      <c r="J38" s="52">
        <v>1</v>
      </c>
      <c r="K38" s="52">
        <v>0</v>
      </c>
      <c r="L38" s="52">
        <f t="shared" si="8"/>
        <v>1</v>
      </c>
      <c r="M38" s="18">
        <f t="shared" si="9"/>
        <v>6</v>
      </c>
      <c r="N38" s="18">
        <v>0</v>
      </c>
      <c r="O38" s="18">
        <f t="shared" si="6"/>
        <v>6</v>
      </c>
      <c r="P38" s="39">
        <f t="shared" si="11"/>
        <v>216</v>
      </c>
      <c r="Q38" s="53">
        <f t="shared" si="73"/>
        <v>2592</v>
      </c>
      <c r="R38" s="45"/>
    </row>
    <row r="39" spans="1:18" ht="35.25" customHeight="1" x14ac:dyDescent="0.25">
      <c r="A39" s="87"/>
      <c r="B39" s="18" t="s">
        <v>56</v>
      </c>
      <c r="C39" s="18" t="s">
        <v>67</v>
      </c>
      <c r="D39" s="44">
        <v>18</v>
      </c>
      <c r="E39" s="18">
        <v>0</v>
      </c>
      <c r="F39" s="18">
        <f t="shared" si="0"/>
        <v>18</v>
      </c>
      <c r="G39" s="18">
        <f>D39*14</f>
        <v>252</v>
      </c>
      <c r="H39" s="18">
        <f t="shared" si="3"/>
        <v>0</v>
      </c>
      <c r="I39" s="18">
        <f t="shared" si="1"/>
        <v>252</v>
      </c>
      <c r="J39" s="52">
        <v>0.5</v>
      </c>
      <c r="K39" s="52">
        <v>0</v>
      </c>
      <c r="L39" s="52">
        <f t="shared" si="8"/>
        <v>0.5</v>
      </c>
      <c r="M39" s="18">
        <f t="shared" si="9"/>
        <v>9</v>
      </c>
      <c r="N39" s="18">
        <v>0</v>
      </c>
      <c r="O39" s="18">
        <f t="shared" si="6"/>
        <v>9</v>
      </c>
      <c r="P39" s="39">
        <f t="shared" si="11"/>
        <v>324</v>
      </c>
      <c r="Q39" s="53">
        <f t="shared" si="73"/>
        <v>4536</v>
      </c>
      <c r="R39" s="45"/>
    </row>
    <row r="40" spans="1:18" s="46" customFormat="1" ht="35.25" customHeight="1" x14ac:dyDescent="0.25">
      <c r="A40" s="87"/>
      <c r="B40" s="40" t="s">
        <v>52</v>
      </c>
      <c r="C40" s="40" t="s">
        <v>67</v>
      </c>
      <c r="D40" s="43">
        <f>SUM(D37:D39)</f>
        <v>27</v>
      </c>
      <c r="E40" s="43">
        <f t="shared" ref="E40:N40" si="74">SUM(E37:E39)</f>
        <v>0</v>
      </c>
      <c r="F40" s="40">
        <f t="shared" ref="F40" si="75">SUM(D40:E40)</f>
        <v>27</v>
      </c>
      <c r="G40" s="43">
        <f t="shared" si="74"/>
        <v>360</v>
      </c>
      <c r="H40" s="43">
        <f t="shared" si="74"/>
        <v>0</v>
      </c>
      <c r="I40" s="40">
        <f t="shared" ref="I40" si="76">SUM(G40:H40)</f>
        <v>360</v>
      </c>
      <c r="J40" s="51">
        <f t="shared" si="74"/>
        <v>2.5</v>
      </c>
      <c r="K40" s="52">
        <v>0</v>
      </c>
      <c r="L40" s="51">
        <f t="shared" ref="L40" si="77">SUM(J40+K40)</f>
        <v>2.5</v>
      </c>
      <c r="M40" s="40">
        <f t="shared" si="17"/>
        <v>18</v>
      </c>
      <c r="N40" s="43">
        <f t="shared" si="74"/>
        <v>0</v>
      </c>
      <c r="O40" s="40">
        <f t="shared" ref="O40" si="78">SUM(M40:N40)</f>
        <v>18</v>
      </c>
      <c r="P40" s="43">
        <f t="shared" ref="P40:Q40" si="79">SUM(P37:P39)</f>
        <v>648</v>
      </c>
      <c r="Q40" s="51">
        <f t="shared" si="79"/>
        <v>8424</v>
      </c>
      <c r="R40" s="45"/>
    </row>
    <row r="41" spans="1:18" ht="35.25" customHeight="1" x14ac:dyDescent="0.25">
      <c r="A41" s="87"/>
      <c r="B41" s="18" t="s">
        <v>53</v>
      </c>
      <c r="C41" s="18" t="s">
        <v>68</v>
      </c>
      <c r="D41" s="18">
        <v>4</v>
      </c>
      <c r="E41" s="18">
        <v>0</v>
      </c>
      <c r="F41" s="18">
        <f t="shared" si="0"/>
        <v>4</v>
      </c>
      <c r="G41" s="18">
        <f t="shared" si="2"/>
        <v>48</v>
      </c>
      <c r="H41" s="18">
        <f t="shared" si="3"/>
        <v>0</v>
      </c>
      <c r="I41" s="18">
        <f t="shared" si="1"/>
        <v>48</v>
      </c>
      <c r="J41" s="52">
        <v>1</v>
      </c>
      <c r="K41" s="52">
        <v>0</v>
      </c>
      <c r="L41" s="52">
        <f t="shared" ref="L41" si="80">J41+K41</f>
        <v>1</v>
      </c>
      <c r="M41" s="18">
        <f t="shared" ref="M41" si="81">F41*J41</f>
        <v>4</v>
      </c>
      <c r="N41" s="18">
        <v>0</v>
      </c>
      <c r="O41" s="18">
        <f t="shared" ref="O41" si="82">M41+N41</f>
        <v>4</v>
      </c>
      <c r="P41" s="39">
        <f t="shared" si="11"/>
        <v>144</v>
      </c>
      <c r="Q41" s="53">
        <f t="shared" ref="Q41:Q43" si="83">I41*L41*36</f>
        <v>1728</v>
      </c>
      <c r="R41" s="45"/>
    </row>
    <row r="42" spans="1:18" ht="35.25" customHeight="1" x14ac:dyDescent="0.25">
      <c r="A42" s="87"/>
      <c r="B42" s="18" t="s">
        <v>55</v>
      </c>
      <c r="C42" s="39" t="s">
        <v>68</v>
      </c>
      <c r="D42" s="18">
        <v>5</v>
      </c>
      <c r="E42" s="18">
        <v>0</v>
      </c>
      <c r="F42" s="18">
        <f t="shared" si="0"/>
        <v>5</v>
      </c>
      <c r="G42" s="18">
        <f t="shared" si="2"/>
        <v>60</v>
      </c>
      <c r="H42" s="18">
        <f t="shared" si="3"/>
        <v>0</v>
      </c>
      <c r="I42" s="18">
        <f t="shared" si="1"/>
        <v>60</v>
      </c>
      <c r="J42" s="52">
        <v>1</v>
      </c>
      <c r="K42" s="52">
        <v>0</v>
      </c>
      <c r="L42" s="52">
        <f t="shared" si="8"/>
        <v>1</v>
      </c>
      <c r="M42" s="18">
        <f t="shared" si="9"/>
        <v>5</v>
      </c>
      <c r="N42" s="18">
        <v>0</v>
      </c>
      <c r="O42" s="18">
        <f t="shared" si="6"/>
        <v>5</v>
      </c>
      <c r="P42" s="39">
        <f t="shared" si="11"/>
        <v>180</v>
      </c>
      <c r="Q42" s="53">
        <f t="shared" si="83"/>
        <v>2160</v>
      </c>
      <c r="R42" s="45"/>
    </row>
    <row r="43" spans="1:18" ht="35.25" customHeight="1" x14ac:dyDescent="0.25">
      <c r="A43" s="87"/>
      <c r="B43" s="18" t="s">
        <v>56</v>
      </c>
      <c r="C43" s="39" t="s">
        <v>68</v>
      </c>
      <c r="D43" s="18">
        <v>18</v>
      </c>
      <c r="E43" s="18">
        <v>0</v>
      </c>
      <c r="F43" s="18">
        <f t="shared" si="0"/>
        <v>18</v>
      </c>
      <c r="G43" s="18">
        <f>D43*14</f>
        <v>252</v>
      </c>
      <c r="H43" s="18">
        <f t="shared" si="3"/>
        <v>0</v>
      </c>
      <c r="I43" s="18">
        <f t="shared" si="1"/>
        <v>252</v>
      </c>
      <c r="J43" s="52">
        <v>0.5</v>
      </c>
      <c r="K43" s="52">
        <v>0</v>
      </c>
      <c r="L43" s="52">
        <f t="shared" si="8"/>
        <v>0.5</v>
      </c>
      <c r="M43" s="18">
        <f t="shared" si="9"/>
        <v>9</v>
      </c>
      <c r="N43" s="18">
        <v>0</v>
      </c>
      <c r="O43" s="18">
        <f t="shared" si="6"/>
        <v>9</v>
      </c>
      <c r="P43" s="39">
        <f t="shared" si="11"/>
        <v>324</v>
      </c>
      <c r="Q43" s="53">
        <f t="shared" si="83"/>
        <v>4536</v>
      </c>
      <c r="R43" s="45"/>
    </row>
    <row r="44" spans="1:18" s="46" customFormat="1" ht="35.25" customHeight="1" x14ac:dyDescent="0.25">
      <c r="A44" s="87"/>
      <c r="B44" s="40" t="s">
        <v>52</v>
      </c>
      <c r="C44" s="42" t="s">
        <v>68</v>
      </c>
      <c r="D44" s="40">
        <f>SUM(D41:D43)</f>
        <v>27</v>
      </c>
      <c r="E44" s="40">
        <f t="shared" ref="E44:N44" si="84">SUM(E41:E43)</f>
        <v>0</v>
      </c>
      <c r="F44" s="40">
        <f t="shared" ref="F44" si="85">SUM(D44:E44)</f>
        <v>27</v>
      </c>
      <c r="G44" s="40">
        <f t="shared" si="84"/>
        <v>360</v>
      </c>
      <c r="H44" s="40">
        <f t="shared" si="84"/>
        <v>0</v>
      </c>
      <c r="I44" s="40">
        <f t="shared" ref="I44" si="86">SUM(G44:H44)</f>
        <v>360</v>
      </c>
      <c r="J44" s="51">
        <f t="shared" si="84"/>
        <v>2.5</v>
      </c>
      <c r="K44" s="52">
        <v>0</v>
      </c>
      <c r="L44" s="51">
        <f t="shared" ref="L44" si="87">SUM(J44+K44)</f>
        <v>2.5</v>
      </c>
      <c r="M44" s="40">
        <f t="shared" si="17"/>
        <v>18</v>
      </c>
      <c r="N44" s="40">
        <f t="shared" si="84"/>
        <v>0</v>
      </c>
      <c r="O44" s="40">
        <f t="shared" ref="O44" si="88">SUM(M44:N44)</f>
        <v>18</v>
      </c>
      <c r="P44" s="42">
        <f t="shared" si="11"/>
        <v>648</v>
      </c>
      <c r="Q44" s="51">
        <f t="shared" ref="Q44" si="89">SUM(Q41:Q43)</f>
        <v>8424</v>
      </c>
      <c r="R44" s="45"/>
    </row>
    <row r="45" spans="1:18" ht="35.25" customHeight="1" x14ac:dyDescent="0.25">
      <c r="A45" s="87"/>
      <c r="B45" s="18" t="s">
        <v>57</v>
      </c>
      <c r="C45" s="39" t="s">
        <v>69</v>
      </c>
      <c r="D45" s="18">
        <v>3</v>
      </c>
      <c r="E45" s="18">
        <v>0</v>
      </c>
      <c r="F45" s="18">
        <f t="shared" si="0"/>
        <v>3</v>
      </c>
      <c r="G45" s="18">
        <f t="shared" si="2"/>
        <v>36</v>
      </c>
      <c r="H45" s="18">
        <f t="shared" si="3"/>
        <v>0</v>
      </c>
      <c r="I45" s="18">
        <f t="shared" si="1"/>
        <v>36</v>
      </c>
      <c r="J45" s="52">
        <v>1</v>
      </c>
      <c r="K45" s="52">
        <v>0</v>
      </c>
      <c r="L45" s="52">
        <f t="shared" ref="L45" si="90">J45+K45</f>
        <v>1</v>
      </c>
      <c r="M45" s="18">
        <f t="shared" ref="M45" si="91">F45*J45</f>
        <v>3</v>
      </c>
      <c r="N45" s="18">
        <v>0</v>
      </c>
      <c r="O45" s="18">
        <f t="shared" ref="O45" si="92">M45+N45</f>
        <v>3</v>
      </c>
      <c r="P45" s="39">
        <f t="shared" si="11"/>
        <v>108</v>
      </c>
      <c r="Q45" s="53">
        <f t="shared" ref="Q45:Q47" si="93">I45*L45*36</f>
        <v>1296</v>
      </c>
      <c r="R45" s="45"/>
    </row>
    <row r="46" spans="1:18" ht="35.25" customHeight="1" x14ac:dyDescent="0.25">
      <c r="A46" s="87"/>
      <c r="B46" s="18" t="s">
        <v>59</v>
      </c>
      <c r="C46" s="39" t="s">
        <v>69</v>
      </c>
      <c r="D46" s="18">
        <v>5</v>
      </c>
      <c r="E46" s="18">
        <v>0</v>
      </c>
      <c r="F46" s="18">
        <f t="shared" si="0"/>
        <v>5</v>
      </c>
      <c r="G46" s="18">
        <f t="shared" si="2"/>
        <v>60</v>
      </c>
      <c r="H46" s="18">
        <f t="shared" si="3"/>
        <v>0</v>
      </c>
      <c r="I46" s="18">
        <f t="shared" si="1"/>
        <v>60</v>
      </c>
      <c r="J46" s="52">
        <v>1</v>
      </c>
      <c r="K46" s="52">
        <v>0</v>
      </c>
      <c r="L46" s="52">
        <f t="shared" si="8"/>
        <v>1</v>
      </c>
      <c r="M46" s="18">
        <f t="shared" si="9"/>
        <v>5</v>
      </c>
      <c r="N46" s="18">
        <v>0</v>
      </c>
      <c r="O46" s="18">
        <f t="shared" si="6"/>
        <v>5</v>
      </c>
      <c r="P46" s="39">
        <f t="shared" si="11"/>
        <v>180</v>
      </c>
      <c r="Q46" s="53">
        <f t="shared" si="93"/>
        <v>2160</v>
      </c>
      <c r="R46" s="45"/>
    </row>
    <row r="47" spans="1:18" ht="35.25" customHeight="1" x14ac:dyDescent="0.25">
      <c r="A47" s="87"/>
      <c r="B47" s="18" t="s">
        <v>56</v>
      </c>
      <c r="C47" s="39" t="s">
        <v>69</v>
      </c>
      <c r="D47" s="44">
        <v>20</v>
      </c>
      <c r="E47" s="18">
        <v>0</v>
      </c>
      <c r="F47" s="18">
        <f t="shared" si="0"/>
        <v>20</v>
      </c>
      <c r="G47" s="18">
        <f>D47*14</f>
        <v>280</v>
      </c>
      <c r="H47" s="18">
        <f t="shared" si="3"/>
        <v>0</v>
      </c>
      <c r="I47" s="18">
        <f t="shared" si="1"/>
        <v>280</v>
      </c>
      <c r="J47" s="52">
        <v>0.5</v>
      </c>
      <c r="K47" s="52">
        <v>0</v>
      </c>
      <c r="L47" s="52">
        <f t="shared" si="8"/>
        <v>0.5</v>
      </c>
      <c r="M47" s="18">
        <f t="shared" si="9"/>
        <v>10</v>
      </c>
      <c r="N47" s="18">
        <v>0</v>
      </c>
      <c r="O47" s="18">
        <f t="shared" si="6"/>
        <v>10</v>
      </c>
      <c r="P47" s="39">
        <f t="shared" si="11"/>
        <v>360</v>
      </c>
      <c r="Q47" s="53">
        <f t="shared" si="93"/>
        <v>5040</v>
      </c>
      <c r="R47" s="45"/>
    </row>
    <row r="48" spans="1:18" s="46" customFormat="1" ht="35.25" customHeight="1" x14ac:dyDescent="0.25">
      <c r="A48" s="87"/>
      <c r="B48" s="40" t="s">
        <v>52</v>
      </c>
      <c r="C48" s="42" t="s">
        <v>69</v>
      </c>
      <c r="D48" s="43">
        <f>SUM(D45:D47)</f>
        <v>28</v>
      </c>
      <c r="E48" s="43">
        <f t="shared" ref="E48:N48" si="94">SUM(E45:E47)</f>
        <v>0</v>
      </c>
      <c r="F48" s="40">
        <f t="shared" ref="F48" si="95">SUM(D48:E48)</f>
        <v>28</v>
      </c>
      <c r="G48" s="43">
        <f t="shared" si="94"/>
        <v>376</v>
      </c>
      <c r="H48" s="43">
        <f t="shared" si="94"/>
        <v>0</v>
      </c>
      <c r="I48" s="40">
        <f t="shared" ref="I48" si="96">SUM(G48:H48)</f>
        <v>376</v>
      </c>
      <c r="J48" s="51">
        <f t="shared" si="94"/>
        <v>2.5</v>
      </c>
      <c r="K48" s="52">
        <v>0</v>
      </c>
      <c r="L48" s="51">
        <f t="shared" ref="L48" si="97">SUM(J48+K48)</f>
        <v>2.5</v>
      </c>
      <c r="M48" s="40">
        <f t="shared" si="17"/>
        <v>18</v>
      </c>
      <c r="N48" s="43">
        <f t="shared" si="94"/>
        <v>0</v>
      </c>
      <c r="O48" s="40">
        <f t="shared" ref="O48" si="98">SUM(M48:N48)</f>
        <v>18</v>
      </c>
      <c r="P48" s="42">
        <f t="shared" si="11"/>
        <v>648</v>
      </c>
      <c r="Q48" s="51">
        <f t="shared" ref="Q48" si="99">SUM(Q45:Q47)</f>
        <v>8496</v>
      </c>
      <c r="R48" s="45"/>
    </row>
    <row r="49" spans="1:18" ht="35.25" customHeight="1" x14ac:dyDescent="0.25">
      <c r="A49" s="87"/>
      <c r="B49" s="18" t="s">
        <v>57</v>
      </c>
      <c r="C49" s="39" t="s">
        <v>70</v>
      </c>
      <c r="D49" s="18">
        <v>3</v>
      </c>
      <c r="E49" s="18">
        <v>0</v>
      </c>
      <c r="F49" s="18">
        <f t="shared" si="0"/>
        <v>3</v>
      </c>
      <c r="G49" s="18">
        <f t="shared" si="2"/>
        <v>36</v>
      </c>
      <c r="H49" s="18">
        <f t="shared" si="3"/>
        <v>0</v>
      </c>
      <c r="I49" s="18">
        <f t="shared" si="1"/>
        <v>36</v>
      </c>
      <c r="J49" s="52">
        <v>1</v>
      </c>
      <c r="K49" s="52">
        <v>0</v>
      </c>
      <c r="L49" s="52">
        <f t="shared" ref="L49" si="100">J49+K49</f>
        <v>1</v>
      </c>
      <c r="M49" s="18">
        <f t="shared" ref="M49" si="101">F49*J49</f>
        <v>3</v>
      </c>
      <c r="N49" s="18">
        <v>0</v>
      </c>
      <c r="O49" s="18">
        <f t="shared" ref="O49" si="102">M49+N49</f>
        <v>3</v>
      </c>
      <c r="P49" s="39">
        <f t="shared" si="11"/>
        <v>108</v>
      </c>
      <c r="Q49" s="53">
        <f t="shared" ref="Q49:Q51" si="103">I49*L49*36</f>
        <v>1296</v>
      </c>
      <c r="R49" s="45"/>
    </row>
    <row r="50" spans="1:18" ht="35.25" customHeight="1" x14ac:dyDescent="0.25">
      <c r="A50" s="87"/>
      <c r="B50" s="18" t="s">
        <v>59</v>
      </c>
      <c r="C50" s="39" t="s">
        <v>70</v>
      </c>
      <c r="D50" s="18">
        <v>5</v>
      </c>
      <c r="E50" s="18">
        <v>0</v>
      </c>
      <c r="F50" s="18">
        <f t="shared" si="0"/>
        <v>5</v>
      </c>
      <c r="G50" s="18">
        <f t="shared" si="2"/>
        <v>60</v>
      </c>
      <c r="H50" s="18">
        <f t="shared" si="3"/>
        <v>0</v>
      </c>
      <c r="I50" s="18">
        <f t="shared" si="1"/>
        <v>60</v>
      </c>
      <c r="J50" s="52">
        <v>1</v>
      </c>
      <c r="K50" s="52">
        <v>0</v>
      </c>
      <c r="L50" s="52">
        <f t="shared" si="8"/>
        <v>1</v>
      </c>
      <c r="M50" s="18">
        <f t="shared" si="9"/>
        <v>5</v>
      </c>
      <c r="N50" s="18">
        <v>0</v>
      </c>
      <c r="O50" s="18">
        <f t="shared" si="6"/>
        <v>5</v>
      </c>
      <c r="P50" s="39">
        <f t="shared" si="11"/>
        <v>180</v>
      </c>
      <c r="Q50" s="53">
        <f t="shared" si="103"/>
        <v>2160</v>
      </c>
      <c r="R50" s="45"/>
    </row>
    <row r="51" spans="1:18" ht="35.25" customHeight="1" x14ac:dyDescent="0.25">
      <c r="A51" s="87"/>
      <c r="B51" s="18" t="s">
        <v>56</v>
      </c>
      <c r="C51" s="39" t="s">
        <v>70</v>
      </c>
      <c r="D51" s="44">
        <v>20</v>
      </c>
      <c r="E51" s="18">
        <v>0</v>
      </c>
      <c r="F51" s="18">
        <f t="shared" si="0"/>
        <v>20</v>
      </c>
      <c r="G51" s="18">
        <f>D51*14</f>
        <v>280</v>
      </c>
      <c r="H51" s="18">
        <f t="shared" si="3"/>
        <v>0</v>
      </c>
      <c r="I51" s="18">
        <f t="shared" si="1"/>
        <v>280</v>
      </c>
      <c r="J51" s="52">
        <v>0.5</v>
      </c>
      <c r="K51" s="52">
        <v>0</v>
      </c>
      <c r="L51" s="52">
        <f t="shared" si="8"/>
        <v>0.5</v>
      </c>
      <c r="M51" s="18">
        <f t="shared" si="9"/>
        <v>10</v>
      </c>
      <c r="N51" s="18">
        <v>0</v>
      </c>
      <c r="O51" s="18">
        <f t="shared" si="6"/>
        <v>10</v>
      </c>
      <c r="P51" s="39">
        <f t="shared" si="11"/>
        <v>360</v>
      </c>
      <c r="Q51" s="53">
        <f t="shared" si="103"/>
        <v>5040</v>
      </c>
      <c r="R51" s="45"/>
    </row>
    <row r="52" spans="1:18" s="46" customFormat="1" ht="35.25" customHeight="1" x14ac:dyDescent="0.25">
      <c r="A52" s="87"/>
      <c r="B52" s="40" t="s">
        <v>52</v>
      </c>
      <c r="C52" s="42" t="s">
        <v>70</v>
      </c>
      <c r="D52" s="43">
        <f>SUM(D49:D51)</f>
        <v>28</v>
      </c>
      <c r="E52" s="43">
        <f t="shared" ref="E52:N52" si="104">SUM(E49:E51)</f>
        <v>0</v>
      </c>
      <c r="F52" s="40">
        <f t="shared" ref="F52" si="105">SUM(D52:E52)</f>
        <v>28</v>
      </c>
      <c r="G52" s="43">
        <f t="shared" si="104"/>
        <v>376</v>
      </c>
      <c r="H52" s="43">
        <f t="shared" si="104"/>
        <v>0</v>
      </c>
      <c r="I52" s="40">
        <f t="shared" ref="I52" si="106">SUM(G52:H52)</f>
        <v>376</v>
      </c>
      <c r="J52" s="51">
        <f t="shared" si="104"/>
        <v>2.5</v>
      </c>
      <c r="K52" s="52">
        <v>0</v>
      </c>
      <c r="L52" s="51">
        <f t="shared" ref="L52" si="107">SUM(J52+K52)</f>
        <v>2.5</v>
      </c>
      <c r="M52" s="40">
        <f t="shared" si="17"/>
        <v>18</v>
      </c>
      <c r="N52" s="43">
        <f t="shared" si="104"/>
        <v>0</v>
      </c>
      <c r="O52" s="40">
        <f t="shared" ref="O52" si="108">SUM(M52:N52)</f>
        <v>18</v>
      </c>
      <c r="P52" s="42">
        <f t="shared" si="11"/>
        <v>648</v>
      </c>
      <c r="Q52" s="51">
        <f t="shared" ref="Q52" si="109">SUM(Q49:Q51)</f>
        <v>8496</v>
      </c>
      <c r="R52" s="45"/>
    </row>
    <row r="53" spans="1:18" ht="35.25" customHeight="1" x14ac:dyDescent="0.25">
      <c r="A53" s="87"/>
      <c r="B53" s="18" t="s">
        <v>53</v>
      </c>
      <c r="C53" s="18" t="s">
        <v>71</v>
      </c>
      <c r="D53" s="18">
        <v>5</v>
      </c>
      <c r="E53" s="18">
        <v>0</v>
      </c>
      <c r="F53" s="18">
        <f t="shared" si="0"/>
        <v>5</v>
      </c>
      <c r="G53" s="18">
        <f t="shared" si="2"/>
        <v>60</v>
      </c>
      <c r="H53" s="18">
        <f t="shared" si="3"/>
        <v>0</v>
      </c>
      <c r="I53" s="18">
        <f t="shared" si="1"/>
        <v>60</v>
      </c>
      <c r="J53" s="52">
        <v>1</v>
      </c>
      <c r="K53" s="52">
        <v>0</v>
      </c>
      <c r="L53" s="52">
        <f t="shared" ref="L53" si="110">J53+K53</f>
        <v>1</v>
      </c>
      <c r="M53" s="18">
        <f t="shared" ref="M53" si="111">F53*J53</f>
        <v>5</v>
      </c>
      <c r="N53" s="18">
        <v>0</v>
      </c>
      <c r="O53" s="18">
        <f t="shared" ref="O53" si="112">M53+N53</f>
        <v>5</v>
      </c>
      <c r="P53" s="39">
        <f t="shared" si="11"/>
        <v>180</v>
      </c>
      <c r="Q53" s="53">
        <f t="shared" ref="Q53:Q55" si="113">I53*L53*36</f>
        <v>2160</v>
      </c>
      <c r="R53" s="45"/>
    </row>
    <row r="54" spans="1:18" ht="35.25" customHeight="1" x14ac:dyDescent="0.25">
      <c r="A54" s="87"/>
      <c r="B54" s="18" t="s">
        <v>55</v>
      </c>
      <c r="C54" s="18" t="s">
        <v>71</v>
      </c>
      <c r="D54" s="18">
        <v>6</v>
      </c>
      <c r="E54" s="18">
        <v>0</v>
      </c>
      <c r="F54" s="18">
        <f t="shared" si="0"/>
        <v>6</v>
      </c>
      <c r="G54" s="18">
        <f t="shared" si="2"/>
        <v>72</v>
      </c>
      <c r="H54" s="18">
        <f t="shared" si="3"/>
        <v>0</v>
      </c>
      <c r="I54" s="18">
        <f t="shared" si="1"/>
        <v>72</v>
      </c>
      <c r="J54" s="52">
        <v>1</v>
      </c>
      <c r="K54" s="52">
        <v>0</v>
      </c>
      <c r="L54" s="52">
        <f t="shared" si="8"/>
        <v>1</v>
      </c>
      <c r="M54" s="18">
        <f t="shared" si="9"/>
        <v>6</v>
      </c>
      <c r="N54" s="18">
        <v>0</v>
      </c>
      <c r="O54" s="18">
        <f t="shared" si="6"/>
        <v>6</v>
      </c>
      <c r="P54" s="39">
        <f t="shared" si="11"/>
        <v>216</v>
      </c>
      <c r="Q54" s="53">
        <f t="shared" si="113"/>
        <v>2592</v>
      </c>
      <c r="R54" s="45"/>
    </row>
    <row r="55" spans="1:18" ht="35.25" customHeight="1" x14ac:dyDescent="0.25">
      <c r="A55" s="86"/>
      <c r="B55" s="18" t="s">
        <v>56</v>
      </c>
      <c r="C55" s="18" t="s">
        <v>71</v>
      </c>
      <c r="D55" s="18">
        <v>14</v>
      </c>
      <c r="E55" s="18">
        <v>0</v>
      </c>
      <c r="F55" s="18">
        <f t="shared" si="0"/>
        <v>14</v>
      </c>
      <c r="G55" s="18">
        <f>D55*14</f>
        <v>196</v>
      </c>
      <c r="H55" s="18">
        <f t="shared" si="3"/>
        <v>0</v>
      </c>
      <c r="I55" s="18">
        <f t="shared" si="1"/>
        <v>196</v>
      </c>
      <c r="J55" s="52">
        <v>0.5</v>
      </c>
      <c r="K55" s="52">
        <v>0</v>
      </c>
      <c r="L55" s="52">
        <f t="shared" si="8"/>
        <v>0.5</v>
      </c>
      <c r="M55" s="18">
        <f t="shared" si="9"/>
        <v>7</v>
      </c>
      <c r="N55" s="18">
        <v>0</v>
      </c>
      <c r="O55" s="18">
        <f t="shared" si="6"/>
        <v>7</v>
      </c>
      <c r="P55" s="39">
        <f t="shared" si="11"/>
        <v>252</v>
      </c>
      <c r="Q55" s="53">
        <f t="shared" si="113"/>
        <v>3528</v>
      </c>
      <c r="R55" s="45"/>
    </row>
    <row r="56" spans="1:18" s="46" customFormat="1" ht="35.25" customHeight="1" x14ac:dyDescent="0.25">
      <c r="A56" s="42"/>
      <c r="B56" s="40" t="s">
        <v>52</v>
      </c>
      <c r="C56" s="40" t="s">
        <v>71</v>
      </c>
      <c r="D56" s="40">
        <f>SUM(D53:D55)</f>
        <v>25</v>
      </c>
      <c r="E56" s="40">
        <f t="shared" ref="E56:N56" si="114">SUM(E53:E55)</f>
        <v>0</v>
      </c>
      <c r="F56" s="40">
        <f t="shared" ref="F56" si="115">SUM(D56:E56)</f>
        <v>25</v>
      </c>
      <c r="G56" s="40">
        <f t="shared" si="114"/>
        <v>328</v>
      </c>
      <c r="H56" s="40">
        <f t="shared" si="114"/>
        <v>0</v>
      </c>
      <c r="I56" s="40">
        <f t="shared" ref="I56" si="116">SUM(G56:H56)</f>
        <v>328</v>
      </c>
      <c r="J56" s="51">
        <f t="shared" si="114"/>
        <v>2.5</v>
      </c>
      <c r="K56" s="52">
        <v>0</v>
      </c>
      <c r="L56" s="51">
        <f t="shared" ref="L56" si="117">SUM(J56+K56)</f>
        <v>2.5</v>
      </c>
      <c r="M56" s="40">
        <f t="shared" si="17"/>
        <v>18</v>
      </c>
      <c r="N56" s="40">
        <f t="shared" si="114"/>
        <v>0</v>
      </c>
      <c r="O56" s="40">
        <f t="shared" ref="O56" si="118">SUM(M56:N56)</f>
        <v>18</v>
      </c>
      <c r="P56" s="42">
        <f t="shared" si="11"/>
        <v>648</v>
      </c>
      <c r="Q56" s="51">
        <f t="shared" ref="Q56" si="119">SUM(Q53:Q55)</f>
        <v>8280</v>
      </c>
      <c r="R56" s="45"/>
    </row>
    <row r="57" spans="1:18" s="50" customFormat="1" ht="20.25" customHeight="1" x14ac:dyDescent="0.35">
      <c r="A57" s="47" t="s">
        <v>16</v>
      </c>
      <c r="B57" s="47"/>
      <c r="C57" s="47"/>
      <c r="D57" s="48">
        <f>D12+D16+D20+D24+D28+D32+D36+D40+D44+D48+D52+D56</f>
        <v>334</v>
      </c>
      <c r="E57" s="48">
        <f t="shared" ref="E57:O57" si="120">E12+E16+E20+E24+E28+E32+E36+E40+E44+E48+E52+E56</f>
        <v>0</v>
      </c>
      <c r="F57" s="48">
        <f t="shared" si="120"/>
        <v>334</v>
      </c>
      <c r="G57" s="48">
        <f t="shared" si="120"/>
        <v>4480</v>
      </c>
      <c r="H57" s="48">
        <f t="shared" si="120"/>
        <v>0</v>
      </c>
      <c r="I57" s="48">
        <f t="shared" si="120"/>
        <v>4480</v>
      </c>
      <c r="J57" s="48">
        <f t="shared" si="120"/>
        <v>30</v>
      </c>
      <c r="K57" s="48">
        <f t="shared" si="120"/>
        <v>0</v>
      </c>
      <c r="L57" s="48">
        <f t="shared" si="120"/>
        <v>30</v>
      </c>
      <c r="M57" s="48">
        <f t="shared" si="120"/>
        <v>216</v>
      </c>
      <c r="N57" s="48">
        <f t="shared" si="120"/>
        <v>0</v>
      </c>
      <c r="O57" s="48">
        <f t="shared" si="120"/>
        <v>216</v>
      </c>
      <c r="P57" s="48">
        <f t="shared" ref="P57" si="121">P12+P16+P20+P24+P28+P32+P36+P40+P44+P48+P52+P56</f>
        <v>7776</v>
      </c>
      <c r="Q57" s="48">
        <f>Q12+Q16+Q20+Q24+Q28+Q32+Q36+Q40+Q44+Q48+Q52+Q56</f>
        <v>101808</v>
      </c>
      <c r="R57" s="49"/>
    </row>
    <row r="58" spans="1:18" ht="19.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9"/>
      <c r="R58" s="17"/>
    </row>
    <row r="59" spans="1:18" x14ac:dyDescent="0.25">
      <c r="A59" s="63" t="s">
        <v>73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</sheetData>
  <mergeCells count="18">
    <mergeCell ref="U1:AC1"/>
    <mergeCell ref="A2:O2"/>
    <mergeCell ref="A3:O3"/>
    <mergeCell ref="A4:O4"/>
    <mergeCell ref="A5:O5"/>
    <mergeCell ref="A7:A8"/>
    <mergeCell ref="B7:B8"/>
    <mergeCell ref="A1:B1"/>
    <mergeCell ref="G1:I1"/>
    <mergeCell ref="Q7:Q8"/>
    <mergeCell ref="D7:F7"/>
    <mergeCell ref="A59:O59"/>
    <mergeCell ref="C7:C8"/>
    <mergeCell ref="G7:I7"/>
    <mergeCell ref="A9:A55"/>
    <mergeCell ref="P7:P8"/>
    <mergeCell ref="M7:O7"/>
    <mergeCell ref="J7:L7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3" fitToHeight="0" orientation="landscape" r:id="rId1"/>
  <ignoredErrors>
    <ignoredError sqref="G11 G15 G23 G27 G31 G35 G43 G39 G47 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уч.план</vt:lpstr>
      <vt:lpstr>уч.план дом.</vt:lpstr>
      <vt:lpstr>уч.план доп</vt:lpstr>
      <vt:lpstr>уч.план!Область_печати</vt:lpstr>
      <vt:lpstr>'уч.план доп'!Область_печати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2021-04-13T04:00:49Z</dcterms:modified>
</cp:coreProperties>
</file>